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090" firstSheet="1" activeTab="4"/>
  </bookViews>
  <sheets>
    <sheet name="汉江干流" sheetId="1" state="hidden" r:id="rId1"/>
    <sheet name="主要支流" sheetId="5" r:id="rId2"/>
    <sheet name="中小河流工程" sheetId="2" r:id="rId3"/>
    <sheet name="山洪沟" sheetId="4" r:id="rId4"/>
    <sheet name="农村基层防汛预报预警体系建设" sheetId="7" r:id="rId5"/>
    <sheet name="Sheet1" sheetId="6" state="hidden" r:id="rId6"/>
  </sheets>
  <externalReferences>
    <externalReference r:id="rId7"/>
  </externalReferences>
  <definedNames>
    <definedName name="_xlnm.Print_Area" localSheetId="0">汉江干流!$A$1:$R$4</definedName>
    <definedName name="_xlnm.Print_Area" localSheetId="1">主要支流!$A$1:$O$23</definedName>
  </definedNames>
  <calcPr calcId="144525"/>
</workbook>
</file>

<file path=xl/sharedStrings.xml><?xml version="1.0" encoding="utf-8"?>
<sst xmlns="http://schemas.openxmlformats.org/spreadsheetml/2006/main" count="460" uniqueCount="192">
  <si>
    <t>紫阳县汉江干流水生态综合整治项目规划表</t>
  </si>
  <si>
    <t>项目序号</t>
  </si>
  <si>
    <t>项目建设地点</t>
  </si>
  <si>
    <t>现状标准</t>
  </si>
  <si>
    <t>设计标准</t>
  </si>
  <si>
    <t>治理效果</t>
  </si>
  <si>
    <t>主要建设内容</t>
  </si>
  <si>
    <t>总投资（万元）</t>
  </si>
  <si>
    <t>所在河流</t>
  </si>
  <si>
    <t>所在水系</t>
  </si>
  <si>
    <t>所属流域</t>
  </si>
  <si>
    <t>主管流域机构</t>
  </si>
  <si>
    <t>项目所在县级行政区</t>
  </si>
  <si>
    <t>项目名称</t>
  </si>
  <si>
    <t>项目分类（县城防洪或乡镇防洪）</t>
  </si>
  <si>
    <t>河流规划名称</t>
  </si>
  <si>
    <t>防洪标准</t>
  </si>
  <si>
    <r>
      <rPr>
        <sz val="10"/>
        <rFont val="宋体"/>
        <charset val="134"/>
      </rPr>
      <t>项目保护城镇</t>
    </r>
    <r>
      <rPr>
        <sz val="10"/>
        <rFont val="Times New Roman"/>
        <charset val="134"/>
      </rPr>
      <t xml:space="preserve"> 
</t>
    </r>
    <r>
      <rPr>
        <sz val="10"/>
        <rFont val="宋体"/>
        <charset val="134"/>
      </rPr>
      <t>（名称）</t>
    </r>
  </si>
  <si>
    <r>
      <rPr>
        <sz val="10"/>
        <rFont val="宋体"/>
        <charset val="134"/>
      </rPr>
      <t>项目保护人口</t>
    </r>
    <r>
      <rPr>
        <sz val="10"/>
        <rFont val="Times New Roman"/>
        <charset val="134"/>
      </rPr>
      <t xml:space="preserve">  </t>
    </r>
    <r>
      <rPr>
        <sz val="10"/>
        <rFont val="宋体"/>
        <charset val="134"/>
      </rPr>
      <t>（万人）</t>
    </r>
  </si>
  <si>
    <t>汉江</t>
  </si>
  <si>
    <t>长江水系</t>
  </si>
  <si>
    <t>长江流域</t>
  </si>
  <si>
    <t>紫阳县水利局</t>
  </si>
  <si>
    <t>紫阳县</t>
  </si>
  <si>
    <t>紫阳县汉江干流水生态综合整治</t>
  </si>
  <si>
    <t>乡镇防洪</t>
  </si>
  <si>
    <t>汉江流域规划</t>
  </si>
  <si>
    <r>
      <rPr>
        <sz val="10"/>
        <rFont val="宋体"/>
        <charset val="134"/>
      </rPr>
      <t>防洪工程汉江干流</t>
    </r>
    <r>
      <rPr>
        <sz val="10"/>
        <rFont val="Times New Roman"/>
        <charset val="134"/>
      </rPr>
      <t>32.15km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21</t>
    </r>
    <r>
      <rPr>
        <sz val="10"/>
        <rFont val="宋体"/>
        <charset val="134"/>
      </rPr>
      <t>条支沟口</t>
    </r>
    <r>
      <rPr>
        <sz val="10"/>
        <rFont val="Times New Roman"/>
        <charset val="134"/>
      </rPr>
      <t>6km</t>
    </r>
    <r>
      <rPr>
        <sz val="10"/>
        <rFont val="宋体"/>
        <charset val="134"/>
      </rPr>
      <t>），国道</t>
    </r>
    <r>
      <rPr>
        <sz val="10"/>
        <rFont val="Times New Roman"/>
        <charset val="134"/>
      </rPr>
      <t>541</t>
    </r>
    <r>
      <rPr>
        <sz val="10"/>
        <rFont val="宋体"/>
        <charset val="134"/>
      </rPr>
      <t>公路以下弃渣坡面植被修复，长度</t>
    </r>
    <r>
      <rPr>
        <sz val="10"/>
        <rFont val="Times New Roman"/>
        <charset val="134"/>
      </rPr>
      <t>11km</t>
    </r>
    <r>
      <rPr>
        <sz val="10"/>
        <rFont val="宋体"/>
        <charset val="134"/>
      </rPr>
      <t>约</t>
    </r>
    <r>
      <rPr>
        <sz val="10"/>
        <rFont val="Times New Roman"/>
        <charset val="134"/>
      </rPr>
      <t>0.6km²</t>
    </r>
    <r>
      <rPr>
        <sz val="10"/>
        <rFont val="宋体"/>
        <charset val="134"/>
      </rPr>
      <t>，和平、磨房沟的沟口交通桥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座</t>
    </r>
    <r>
      <rPr>
        <sz val="10"/>
        <rFont val="Times New Roman"/>
        <charset val="134"/>
      </rPr>
      <t>600m</t>
    </r>
    <r>
      <rPr>
        <sz val="10"/>
        <rFont val="宋体"/>
        <charset val="134"/>
      </rPr>
      <t>。河道疏浚</t>
    </r>
    <r>
      <rPr>
        <sz val="10"/>
        <rFont val="Times New Roman"/>
        <charset val="134"/>
      </rPr>
      <t>6km</t>
    </r>
    <r>
      <rPr>
        <sz val="10"/>
        <rFont val="宋体"/>
        <charset val="134"/>
      </rPr>
      <t>，本次规划沟口治理</t>
    </r>
    <r>
      <rPr>
        <sz val="10"/>
        <rFont val="Times New Roman"/>
        <charset val="134"/>
      </rPr>
      <t>30km</t>
    </r>
    <r>
      <rPr>
        <sz val="10"/>
        <rFont val="宋体"/>
        <charset val="134"/>
      </rPr>
      <t>。沿江人行步道栈桥</t>
    </r>
    <r>
      <rPr>
        <sz val="10"/>
        <rFont val="Times New Roman"/>
        <charset val="134"/>
      </rPr>
      <t>8.5km</t>
    </r>
    <r>
      <rPr>
        <sz val="10"/>
        <rFont val="宋体"/>
        <charset val="134"/>
      </rPr>
      <t>，续建江南新区任河口取水工程，改造西门河输水管道。新建集镇水源工程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座。</t>
    </r>
  </si>
  <si>
    <r>
      <rPr>
        <sz val="10"/>
        <rFont val="宋体"/>
        <charset val="134"/>
      </rPr>
      <t>防洪工程汉江干流</t>
    </r>
    <r>
      <rPr>
        <sz val="10"/>
        <rFont val="Times New Roman"/>
        <charset val="134"/>
      </rPr>
      <t>32.15km</t>
    </r>
    <r>
      <rPr>
        <sz val="10"/>
        <rFont val="宋体"/>
        <charset val="134"/>
      </rPr>
      <t>（含</t>
    </r>
    <r>
      <rPr>
        <sz val="10"/>
        <rFont val="Times New Roman"/>
        <charset val="134"/>
      </rPr>
      <t>21</t>
    </r>
    <r>
      <rPr>
        <sz val="10"/>
        <rFont val="宋体"/>
        <charset val="134"/>
      </rPr>
      <t>条支沟口</t>
    </r>
    <r>
      <rPr>
        <sz val="10"/>
        <rFont val="Times New Roman"/>
        <charset val="134"/>
      </rPr>
      <t>6km</t>
    </r>
    <r>
      <rPr>
        <sz val="10"/>
        <rFont val="宋体"/>
        <charset val="134"/>
      </rPr>
      <t>），国道</t>
    </r>
    <r>
      <rPr>
        <sz val="10"/>
        <rFont val="Times New Roman"/>
        <charset val="134"/>
      </rPr>
      <t>541</t>
    </r>
    <r>
      <rPr>
        <sz val="10"/>
        <rFont val="宋体"/>
        <charset val="134"/>
      </rPr>
      <t>公路以下弃渣坡面植被修复，长度</t>
    </r>
    <r>
      <rPr>
        <sz val="10"/>
        <rFont val="Times New Roman"/>
        <charset val="134"/>
      </rPr>
      <t>11km</t>
    </r>
    <r>
      <rPr>
        <sz val="10"/>
        <rFont val="宋体"/>
        <charset val="134"/>
      </rPr>
      <t>约</t>
    </r>
    <r>
      <rPr>
        <sz val="10"/>
        <rFont val="Times New Roman"/>
        <charset val="134"/>
      </rPr>
      <t>0.6km²</t>
    </r>
    <r>
      <rPr>
        <sz val="10"/>
        <rFont val="宋体"/>
        <charset val="134"/>
      </rPr>
      <t>，和平、磨房沟的沟口交通桥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座</t>
    </r>
    <r>
      <rPr>
        <sz val="10"/>
        <rFont val="Times New Roman"/>
        <charset val="134"/>
      </rPr>
      <t>600m</t>
    </r>
    <r>
      <rPr>
        <sz val="10"/>
        <rFont val="宋体"/>
        <charset val="134"/>
      </rPr>
      <t>。河道疏浚</t>
    </r>
    <r>
      <rPr>
        <sz val="10"/>
        <rFont val="Times New Roman"/>
        <charset val="134"/>
      </rPr>
      <t>6km</t>
    </r>
    <r>
      <rPr>
        <sz val="10"/>
        <rFont val="宋体"/>
        <charset val="134"/>
      </rPr>
      <t>，</t>
    </r>
    <r>
      <rPr>
        <sz val="10"/>
        <rFont val="Times New Roman"/>
        <charset val="134"/>
      </rPr>
      <t>21</t>
    </r>
    <r>
      <rPr>
        <sz val="10"/>
        <rFont val="宋体"/>
        <charset val="134"/>
      </rPr>
      <t>条一级支流小流域治理，</t>
    </r>
    <r>
      <rPr>
        <sz val="10"/>
        <rFont val="Times New Roman"/>
        <charset val="134"/>
      </rPr>
      <t>“</t>
    </r>
    <r>
      <rPr>
        <sz val="10"/>
        <rFont val="宋体"/>
        <charset val="134"/>
      </rPr>
      <t>十四五</t>
    </r>
    <r>
      <rPr>
        <sz val="10"/>
        <rFont val="Times New Roman"/>
        <charset val="134"/>
      </rPr>
      <t>”</t>
    </r>
    <r>
      <rPr>
        <sz val="10"/>
        <rFont val="宋体"/>
        <charset val="134"/>
      </rPr>
      <t>治理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条，本次规划沟口治理</t>
    </r>
    <r>
      <rPr>
        <sz val="10"/>
        <rFont val="Times New Roman"/>
        <charset val="134"/>
      </rPr>
      <t>30km</t>
    </r>
    <r>
      <rPr>
        <sz val="10"/>
        <rFont val="宋体"/>
        <charset val="134"/>
      </rPr>
      <t>。沿江人行步道栈桥</t>
    </r>
    <r>
      <rPr>
        <sz val="10"/>
        <rFont val="Times New Roman"/>
        <charset val="134"/>
      </rPr>
      <t>8.5km</t>
    </r>
    <r>
      <rPr>
        <sz val="10"/>
        <rFont val="宋体"/>
        <charset val="134"/>
      </rPr>
      <t>，续建江南新区任河口取水工程，改造西门河输水管道。新建集镇水源工程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座。</t>
    </r>
  </si>
  <si>
    <r>
      <rPr>
        <b/>
        <sz val="18"/>
        <rFont val="宋体"/>
        <charset val="134"/>
      </rPr>
      <t>紫阳县主要支流治理防洪工程</t>
    </r>
    <r>
      <rPr>
        <b/>
        <sz val="18"/>
        <rFont val="Times New Roman"/>
        <charset val="134"/>
      </rPr>
      <t>“</t>
    </r>
    <r>
      <rPr>
        <b/>
        <sz val="18"/>
        <rFont val="宋体"/>
        <charset val="134"/>
      </rPr>
      <t>十四五</t>
    </r>
    <r>
      <rPr>
        <b/>
        <sz val="18"/>
        <rFont val="Times New Roman"/>
        <charset val="134"/>
      </rPr>
      <t>”</t>
    </r>
    <r>
      <rPr>
        <b/>
        <sz val="18"/>
        <rFont val="宋体"/>
        <charset val="134"/>
      </rPr>
      <t>规划项目基本情况汇总表</t>
    </r>
  </si>
  <si>
    <r>
      <rPr>
        <sz val="10"/>
        <rFont val="宋体"/>
        <charset val="134"/>
      </rPr>
      <t>项目序号</t>
    </r>
  </si>
  <si>
    <r>
      <rPr>
        <sz val="10"/>
        <rFont val="宋体"/>
        <charset val="134"/>
      </rPr>
      <t>项目建设地点</t>
    </r>
  </si>
  <si>
    <r>
      <rPr>
        <sz val="10"/>
        <rFont val="宋体"/>
        <charset val="134"/>
      </rPr>
      <t>现状标准</t>
    </r>
  </si>
  <si>
    <r>
      <rPr>
        <sz val="10"/>
        <rFont val="宋体"/>
        <charset val="134"/>
      </rPr>
      <t>设计标准</t>
    </r>
  </si>
  <si>
    <r>
      <rPr>
        <sz val="10"/>
        <rFont val="宋体"/>
        <charset val="134"/>
      </rPr>
      <t>治理效果</t>
    </r>
  </si>
  <si>
    <r>
      <rPr>
        <sz val="10"/>
        <rFont val="宋体"/>
        <charset val="134"/>
      </rPr>
      <t>综合治理河长（</t>
    </r>
    <r>
      <rPr>
        <sz val="10"/>
        <rFont val="Times New Roman"/>
        <charset val="134"/>
      </rPr>
      <t>km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</si>
  <si>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总投资（万元）</t>
    </r>
  </si>
  <si>
    <t>备注</t>
  </si>
  <si>
    <r>
      <rPr>
        <sz val="10"/>
        <rFont val="宋体"/>
        <charset val="134"/>
      </rPr>
      <t>所在河流</t>
    </r>
  </si>
  <si>
    <r>
      <rPr>
        <sz val="10"/>
        <rFont val="宋体"/>
        <charset val="134"/>
      </rPr>
      <t>所在水系</t>
    </r>
  </si>
  <si>
    <r>
      <rPr>
        <sz val="10"/>
        <rFont val="宋体"/>
        <charset val="134"/>
      </rPr>
      <t>所属流域</t>
    </r>
  </si>
  <si>
    <r>
      <rPr>
        <sz val="10"/>
        <rFont val="宋体"/>
        <charset val="134"/>
      </rPr>
      <t>主管流域机构</t>
    </r>
  </si>
  <si>
    <r>
      <rPr>
        <sz val="10"/>
        <rFont val="宋体"/>
        <charset val="134"/>
      </rPr>
      <t>项目所在县级行政区</t>
    </r>
  </si>
  <si>
    <r>
      <rPr>
        <sz val="10"/>
        <rFont val="宋体"/>
        <charset val="134"/>
      </rPr>
      <t>项目名称</t>
    </r>
  </si>
  <si>
    <r>
      <rPr>
        <sz val="10"/>
        <rFont val="宋体"/>
        <charset val="134"/>
      </rPr>
      <t>项目分类（县城防洪或乡镇防洪）</t>
    </r>
  </si>
  <si>
    <r>
      <rPr>
        <sz val="10"/>
        <rFont val="宋体"/>
        <charset val="134"/>
      </rPr>
      <t>河流规划名称</t>
    </r>
  </si>
  <si>
    <r>
      <rPr>
        <sz val="10"/>
        <rFont val="宋体"/>
        <charset val="134"/>
      </rPr>
      <t>防洪标准</t>
    </r>
  </si>
  <si>
    <r>
      <rPr>
        <sz val="10"/>
        <rFont val="宋体"/>
        <charset val="134"/>
      </rPr>
      <t>汉江</t>
    </r>
  </si>
  <si>
    <r>
      <rPr>
        <sz val="10"/>
        <rFont val="宋体"/>
        <charset val="134"/>
      </rPr>
      <t>汉江水系</t>
    </r>
  </si>
  <si>
    <r>
      <rPr>
        <sz val="10"/>
        <rFont val="宋体"/>
        <charset val="134"/>
      </rPr>
      <t>任河流域</t>
    </r>
  </si>
  <si>
    <r>
      <rPr>
        <sz val="10"/>
        <rFont val="宋体"/>
        <charset val="134"/>
      </rPr>
      <t>紫阳县水利局</t>
    </r>
  </si>
  <si>
    <r>
      <rPr>
        <sz val="10"/>
        <rFont val="宋体"/>
        <charset val="134"/>
      </rPr>
      <t>紫阳县</t>
    </r>
  </si>
  <si>
    <r>
      <rPr>
        <sz val="10"/>
        <rFont val="宋体"/>
        <charset val="134"/>
      </rPr>
      <t>汉江紫阳县曹家坝段堤防工程</t>
    </r>
  </si>
  <si>
    <r>
      <rPr>
        <sz val="10"/>
        <rFont val="宋体"/>
        <charset val="134"/>
      </rPr>
      <t>乡镇防洪</t>
    </r>
  </si>
  <si>
    <r>
      <rPr>
        <sz val="10"/>
        <rFont val="宋体"/>
        <charset val="134"/>
      </rPr>
      <t>汉江流域规划</t>
    </r>
  </si>
  <si>
    <r>
      <rPr>
        <sz val="10"/>
        <rFont val="宋体"/>
        <charset val="134"/>
      </rPr>
      <t>曹家坝</t>
    </r>
  </si>
  <si>
    <t>重点实施项目</t>
  </si>
  <si>
    <r>
      <rPr>
        <sz val="10"/>
        <rFont val="宋体"/>
        <charset val="134"/>
      </rPr>
      <t>汉江紫阳县汉王集镇防洪工程</t>
    </r>
  </si>
  <si>
    <r>
      <rPr>
        <sz val="10"/>
        <rFont val="宋体"/>
        <charset val="134"/>
      </rPr>
      <t>汉王集镇</t>
    </r>
  </si>
  <si>
    <t>可实施项目</t>
  </si>
  <si>
    <r>
      <rPr>
        <sz val="10"/>
        <rFont val="宋体"/>
        <charset val="134"/>
      </rPr>
      <t>汉江紫阳县汉王镇农安村段防洪工程</t>
    </r>
  </si>
  <si>
    <r>
      <rPr>
        <sz val="10"/>
        <rFont val="宋体"/>
        <charset val="134"/>
      </rPr>
      <t>汉王镇农安村</t>
    </r>
  </si>
  <si>
    <r>
      <rPr>
        <sz val="10"/>
        <rFont val="宋体"/>
        <charset val="134"/>
      </rPr>
      <t>汉江紫阳县汉王镇马家营段防洪工程</t>
    </r>
  </si>
  <si>
    <r>
      <rPr>
        <sz val="10"/>
        <rFont val="宋体"/>
        <charset val="134"/>
      </rPr>
      <t>汉王镇马家营</t>
    </r>
  </si>
  <si>
    <t>论证项目</t>
  </si>
  <si>
    <r>
      <rPr>
        <sz val="10"/>
        <rFont val="宋体"/>
        <charset val="134"/>
      </rPr>
      <t>汉江紫阳县汉王镇黑沟口段防洪工程</t>
    </r>
  </si>
  <si>
    <r>
      <rPr>
        <sz val="10"/>
        <rFont val="宋体"/>
        <charset val="134"/>
      </rPr>
      <t>汉王镇黑沟口</t>
    </r>
  </si>
  <si>
    <r>
      <rPr>
        <sz val="10"/>
        <rFont val="宋体"/>
        <charset val="134"/>
      </rPr>
      <t>汉江紫阳县洞河镇老街段</t>
    </r>
  </si>
  <si>
    <r>
      <rPr>
        <sz val="10"/>
        <rFont val="宋体"/>
        <charset val="134"/>
      </rPr>
      <t>洞河镇老街</t>
    </r>
  </si>
  <si>
    <r>
      <rPr>
        <sz val="10"/>
        <rFont val="宋体"/>
        <charset val="134"/>
      </rPr>
      <t>紫阳县任河桑树沟至瓦房沟段防洪工程</t>
    </r>
  </si>
  <si>
    <r>
      <rPr>
        <sz val="10"/>
        <rFont val="宋体"/>
        <charset val="134"/>
      </rPr>
      <t>桑树沟至瓦房沟段</t>
    </r>
  </si>
  <si>
    <r>
      <rPr>
        <sz val="10"/>
        <rFont val="宋体"/>
        <charset val="134"/>
      </rPr>
      <t>紫阳县任河桑树沟至任河嘴段防洪工程</t>
    </r>
  </si>
  <si>
    <r>
      <rPr>
        <sz val="10"/>
        <rFont val="宋体"/>
        <charset val="134"/>
      </rPr>
      <t>桑树沟至任河嘴段</t>
    </r>
  </si>
  <si>
    <r>
      <rPr>
        <sz val="10"/>
        <rFont val="宋体"/>
        <charset val="134"/>
      </rPr>
      <t>紫阳县汉江（汝河兰家坪段）河道治理工程</t>
    </r>
  </si>
  <si>
    <r>
      <rPr>
        <sz val="10"/>
        <rFont val="宋体"/>
        <charset val="134"/>
      </rPr>
      <t>兰家坪段</t>
    </r>
  </si>
  <si>
    <r>
      <rPr>
        <sz val="10"/>
        <rFont val="宋体"/>
        <charset val="134"/>
      </rPr>
      <t>紫阳县汉江（林本河段）河道治理工程</t>
    </r>
  </si>
  <si>
    <r>
      <rPr>
        <sz val="10"/>
        <rFont val="宋体"/>
        <charset val="134"/>
      </rPr>
      <t>林本河段</t>
    </r>
  </si>
  <si>
    <r>
      <rPr>
        <sz val="10"/>
        <rFont val="宋体"/>
        <charset val="134"/>
      </rPr>
      <t>任河</t>
    </r>
  </si>
  <si>
    <r>
      <rPr>
        <sz val="10"/>
        <rFont val="宋体"/>
        <charset val="134"/>
      </rPr>
      <t>紫阳县任河毛坝集镇二期重点段防洪工程</t>
    </r>
  </si>
  <si>
    <r>
      <rPr>
        <sz val="10"/>
        <rFont val="宋体"/>
        <charset val="134"/>
      </rPr>
      <t>任河流域规划</t>
    </r>
  </si>
  <si>
    <r>
      <rPr>
        <sz val="10"/>
        <rFont val="宋体"/>
        <charset val="134"/>
      </rPr>
      <t>毛坝镇重点段</t>
    </r>
  </si>
  <si>
    <r>
      <rPr>
        <sz val="10"/>
        <rFont val="宋体"/>
        <charset val="134"/>
      </rPr>
      <t>紫阳县任河麻柳集镇重点段（湘贵锰业）防洪工程</t>
    </r>
  </si>
  <si>
    <r>
      <rPr>
        <sz val="10"/>
        <rFont val="宋体"/>
        <charset val="134"/>
      </rPr>
      <t>麻柳镇重点段</t>
    </r>
  </si>
  <si>
    <r>
      <rPr>
        <sz val="10"/>
        <rFont val="宋体"/>
        <charset val="134"/>
      </rPr>
      <t>紫阳县任河权河火车站段防洪工程</t>
    </r>
  </si>
  <si>
    <r>
      <rPr>
        <sz val="10"/>
        <rFont val="宋体"/>
        <charset val="134"/>
      </rPr>
      <t>高桥镇村庄</t>
    </r>
  </si>
  <si>
    <t>前期项目</t>
  </si>
  <si>
    <r>
      <rPr>
        <sz val="10"/>
        <rFont val="宋体"/>
        <charset val="134"/>
      </rPr>
      <t>紫阳县任河高滩镇防洪工程</t>
    </r>
  </si>
  <si>
    <r>
      <rPr>
        <sz val="10"/>
        <rFont val="宋体"/>
        <charset val="134"/>
      </rPr>
      <t>高滩镇</t>
    </r>
  </si>
  <si>
    <r>
      <rPr>
        <sz val="10"/>
        <rFont val="宋体"/>
        <charset val="134"/>
      </rPr>
      <t>紫阳县任河蛛溪河段重点防洪工程</t>
    </r>
  </si>
  <si>
    <r>
      <rPr>
        <sz val="10"/>
        <rFont val="宋体"/>
        <charset val="134"/>
      </rPr>
      <t>瓦庙镇重点段</t>
    </r>
  </si>
  <si>
    <r>
      <rPr>
        <sz val="10"/>
        <rFont val="宋体"/>
        <charset val="134"/>
      </rPr>
      <t>紫阳县任河盘厢河段重点防洪工程</t>
    </r>
  </si>
  <si>
    <r>
      <rPr>
        <sz val="10"/>
        <rFont val="宋体"/>
        <charset val="134"/>
      </rPr>
      <t>紫阳县任河绕溪河段重点防洪工程</t>
    </r>
  </si>
  <si>
    <r>
      <rPr>
        <sz val="10"/>
        <rFont val="宋体"/>
        <charset val="134"/>
      </rPr>
      <t>高滩镇重点段</t>
    </r>
  </si>
  <si>
    <r>
      <rPr>
        <sz val="10"/>
        <rFont val="宋体"/>
        <charset val="134"/>
      </rPr>
      <t>紫阳县任河渔溪河段重点防洪工程</t>
    </r>
  </si>
  <si>
    <r>
      <rPr>
        <sz val="10"/>
        <rFont val="宋体"/>
        <charset val="134"/>
      </rPr>
      <t>紫阳县任河竹瓜溪段重点防洪工程</t>
    </r>
  </si>
  <si>
    <r>
      <rPr>
        <b/>
        <sz val="10"/>
        <rFont val="宋体"/>
        <charset val="134"/>
      </rPr>
      <t>小</t>
    </r>
    <r>
      <rPr>
        <b/>
        <sz val="10"/>
        <rFont val="Times New Roman"/>
        <charset val="134"/>
      </rPr>
      <t xml:space="preserve">  </t>
    </r>
    <r>
      <rPr>
        <b/>
        <sz val="10"/>
        <rFont val="宋体"/>
        <charset val="134"/>
      </rPr>
      <t>计</t>
    </r>
  </si>
  <si>
    <t>紫阳县中小河流治理防洪工程“十四五”规划项目基本情况汇总表</t>
  </si>
  <si>
    <r>
      <rPr>
        <b/>
        <sz val="13"/>
        <rFont val="宋体"/>
        <charset val="134"/>
      </rPr>
      <t>综合治理河长（</t>
    </r>
    <r>
      <rPr>
        <b/>
        <sz val="13"/>
        <rFont val="Times New Roman"/>
        <charset val="134"/>
      </rPr>
      <t>km</t>
    </r>
    <r>
      <rPr>
        <b/>
        <sz val="13"/>
        <rFont val="宋体"/>
        <charset val="134"/>
      </rPr>
      <t>）</t>
    </r>
  </si>
  <si>
    <r>
      <rPr>
        <b/>
        <sz val="13"/>
        <rFont val="宋体"/>
        <charset val="134"/>
      </rPr>
      <t>项目保护城镇</t>
    </r>
    <r>
      <rPr>
        <b/>
        <sz val="13"/>
        <rFont val="Times New Roman"/>
        <charset val="134"/>
      </rPr>
      <t xml:space="preserve"> 
</t>
    </r>
    <r>
      <rPr>
        <b/>
        <sz val="13"/>
        <rFont val="宋体"/>
        <charset val="134"/>
      </rPr>
      <t>（名称）</t>
    </r>
  </si>
  <si>
    <t>洞河</t>
  </si>
  <si>
    <t>汉江水系</t>
  </si>
  <si>
    <t>洞河流域</t>
  </si>
  <si>
    <t>紫阳县洞河八道河段重点防洪工程</t>
  </si>
  <si>
    <t>洞河流域规划</t>
  </si>
  <si>
    <t>双桥镇重点段</t>
  </si>
  <si>
    <t>紫阳县洞河斑桃镇、双桥镇重点段防洪工程</t>
  </si>
  <si>
    <t>斑桃镇、双桥镇重点段</t>
  </si>
  <si>
    <t>渚河</t>
  </si>
  <si>
    <t>渚河流域</t>
  </si>
  <si>
    <t>紫阳县渚河红椿镇、东木镇重点段防洪工程</t>
  </si>
  <si>
    <t>渚河流域规划</t>
  </si>
  <si>
    <t>红椿镇、东木镇重点段</t>
  </si>
  <si>
    <t>紫阳县渚河小水河段重点防洪工程</t>
  </si>
  <si>
    <t>红椿镇重点段</t>
  </si>
  <si>
    <t>林本河</t>
  </si>
  <si>
    <t>林本河流域</t>
  </si>
  <si>
    <t>双安集镇重点段防洪工程</t>
  </si>
  <si>
    <t>林本河流域规划</t>
  </si>
  <si>
    <t>双安镇重点段</t>
  </si>
  <si>
    <t>权河</t>
  </si>
  <si>
    <t>高桥集镇重点段防洪工程</t>
  </si>
  <si>
    <t>权河流域规划</t>
  </si>
  <si>
    <t>高桥镇重点段</t>
  </si>
  <si>
    <t>沔汝河</t>
  </si>
  <si>
    <t>沔汝河流域</t>
  </si>
  <si>
    <t>汉江紫阳县沔汝河防洪工程</t>
  </si>
  <si>
    <t>沔汝河流域规划</t>
  </si>
  <si>
    <t>嵩坪河</t>
  </si>
  <si>
    <t>嵩坪河流域</t>
  </si>
  <si>
    <t>汉江紫阳县嵩坪河防洪工程</t>
  </si>
  <si>
    <t>嵩坪河河流域规划</t>
  </si>
  <si>
    <t>蒿坪镇重点段</t>
  </si>
  <si>
    <r>
      <rPr>
        <b/>
        <sz val="13"/>
        <rFont val="宋体"/>
        <charset val="134"/>
      </rPr>
      <t>小</t>
    </r>
    <r>
      <rPr>
        <b/>
        <sz val="13"/>
        <rFont val="Times New Roman"/>
        <charset val="134"/>
      </rPr>
      <t xml:space="preserve">  </t>
    </r>
    <r>
      <rPr>
        <b/>
        <sz val="13"/>
        <rFont val="宋体"/>
        <charset val="134"/>
      </rPr>
      <t>计</t>
    </r>
  </si>
  <si>
    <t>紫阳县山洪沟治理工程“十四五”规划项目基本情况汇总表</t>
  </si>
  <si>
    <t>序号</t>
  </si>
  <si>
    <t>河流防洪现状</t>
  </si>
  <si>
    <t>流域面积（Km2）</t>
  </si>
  <si>
    <t>建设内容</t>
  </si>
  <si>
    <t>建设效益</t>
  </si>
  <si>
    <t>规划标准</t>
  </si>
  <si>
    <r>
      <rPr>
        <b/>
        <sz val="14"/>
        <rFont val="宋体"/>
        <charset val="134"/>
      </rPr>
      <t>总投资</t>
    </r>
    <r>
      <rPr>
        <b/>
        <sz val="14"/>
        <rFont val="Times New Roman"/>
        <charset val="134"/>
      </rPr>
      <t xml:space="preserve">   </t>
    </r>
    <r>
      <rPr>
        <b/>
        <sz val="14"/>
        <rFont val="宋体"/>
        <charset val="134"/>
      </rPr>
      <t>（万元）</t>
    </r>
  </si>
  <si>
    <t>西门河山洪沟治理工程</t>
  </si>
  <si>
    <t>无防护措施</t>
  </si>
  <si>
    <r>
      <rPr>
        <sz val="14"/>
        <rFont val="宋体"/>
        <charset val="134"/>
      </rPr>
      <t>新修县城新区山洪沟治理工程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处，防洪堤</t>
    </r>
    <r>
      <rPr>
        <sz val="14"/>
        <rFont val="Times New Roman"/>
        <charset val="134"/>
      </rPr>
      <t>5km</t>
    </r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</si>
  <si>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2.9</t>
    </r>
    <r>
      <rPr>
        <sz val="14"/>
        <rFont val="宋体"/>
        <charset val="134"/>
      </rPr>
      <t>万人</t>
    </r>
  </si>
  <si>
    <r>
      <rPr>
        <sz val="14"/>
        <rFont val="Times New Roman"/>
        <charset val="134"/>
      </rPr>
      <t>20</t>
    </r>
    <r>
      <rPr>
        <sz val="14"/>
        <rFont val="宋体"/>
        <charset val="134"/>
      </rPr>
      <t>年一遇防洪标准</t>
    </r>
  </si>
  <si>
    <t>瓦房沟山洪沟治理工程</t>
  </si>
  <si>
    <r>
      <rPr>
        <sz val="14"/>
        <rFont val="宋体"/>
        <charset val="134"/>
      </rPr>
      <t>新修山洪沟治理工程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处，新修防洪堤</t>
    </r>
    <r>
      <rPr>
        <sz val="14"/>
        <rFont val="Times New Roman"/>
        <charset val="134"/>
      </rPr>
      <t>6km</t>
    </r>
  </si>
  <si>
    <r>
      <rPr>
        <sz val="14"/>
        <rFont val="宋体"/>
        <charset val="134"/>
      </rPr>
      <t>保护农田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万亩</t>
    </r>
  </si>
  <si>
    <t>染沟山洪沟治理工程</t>
  </si>
  <si>
    <r>
      <rPr>
        <sz val="14"/>
        <rFont val="宋体"/>
        <charset val="134"/>
      </rPr>
      <t>新修山洪沟治理工程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处，新修防洪堤</t>
    </r>
    <r>
      <rPr>
        <sz val="14"/>
        <rFont val="Times New Roman"/>
        <charset val="134"/>
      </rPr>
      <t>4km</t>
    </r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</si>
  <si>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0.5</t>
    </r>
    <r>
      <rPr>
        <sz val="14"/>
        <rFont val="宋体"/>
        <charset val="134"/>
      </rPr>
      <t>万人</t>
    </r>
  </si>
  <si>
    <t>廖家河山洪沟治理工程</t>
  </si>
  <si>
    <t>无防护设施</t>
  </si>
  <si>
    <r>
      <rPr>
        <sz val="14"/>
        <rFont val="宋体"/>
        <charset val="134"/>
      </rPr>
      <t>新修山洪沟治理工程</t>
    </r>
    <r>
      <rPr>
        <sz val="14"/>
        <rFont val="Times New Roman"/>
        <charset val="134"/>
      </rPr>
      <t>1</t>
    </r>
    <r>
      <rPr>
        <sz val="14"/>
        <rFont val="宋体"/>
        <charset val="134"/>
      </rPr>
      <t>处，新修防洪堤</t>
    </r>
    <r>
      <rPr>
        <sz val="14"/>
        <rFont val="Times New Roman"/>
        <charset val="134"/>
      </rPr>
      <t>5km</t>
    </r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</si>
  <si>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万人，保护农田</t>
    </r>
    <r>
      <rPr>
        <sz val="14"/>
        <rFont val="Times New Roman"/>
        <charset val="134"/>
      </rPr>
      <t>0.3</t>
    </r>
    <r>
      <rPr>
        <sz val="14"/>
        <rFont val="宋体"/>
        <charset val="134"/>
      </rPr>
      <t>万亩</t>
    </r>
  </si>
  <si>
    <t>年鱼河山洪沟治理工程</t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</si>
  <si>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0.4</t>
    </r>
    <r>
      <rPr>
        <sz val="14"/>
        <rFont val="宋体"/>
        <charset val="134"/>
      </rPr>
      <t>万人，保护农田</t>
    </r>
    <r>
      <rPr>
        <sz val="14"/>
        <rFont val="Times New Roman"/>
        <charset val="134"/>
      </rPr>
      <t>0.3</t>
    </r>
    <r>
      <rPr>
        <sz val="14"/>
        <rFont val="宋体"/>
        <charset val="134"/>
      </rPr>
      <t>万亩</t>
    </r>
  </si>
  <si>
    <t>鸡叫河山洪沟治理工程</t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</si>
  <si>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万人，保护农田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万亩</t>
    </r>
  </si>
  <si>
    <t>田坝河山洪沟治理工程</t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</si>
  <si>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0.3</t>
    </r>
    <r>
      <rPr>
        <sz val="14"/>
        <rFont val="宋体"/>
        <charset val="134"/>
      </rPr>
      <t>万人，保护农田</t>
    </r>
    <r>
      <rPr>
        <sz val="14"/>
        <rFont val="Times New Roman"/>
        <charset val="134"/>
      </rPr>
      <t>0.1</t>
    </r>
    <r>
      <rPr>
        <sz val="14"/>
        <rFont val="宋体"/>
        <charset val="134"/>
      </rPr>
      <t>万亩</t>
    </r>
  </si>
  <si>
    <t>松河山洪沟治理工程</t>
  </si>
  <si>
    <t>小河山洪沟治理工程</t>
  </si>
  <si>
    <t>竹瓜溪山洪沟治理工程</t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</si>
  <si>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万人</t>
    </r>
  </si>
  <si>
    <t>目莲沟山洪沟治理工程</t>
  </si>
  <si>
    <t>箭竹河山洪沟治理工程</t>
  </si>
  <si>
    <r>
      <rPr>
        <sz val="14"/>
        <rFont val="宋体"/>
        <charset val="134"/>
      </rPr>
      <t>保护人口</t>
    </r>
    <r>
      <rPr>
        <sz val="14"/>
        <rFont val="Times New Roman"/>
        <charset val="134"/>
      </rPr>
      <t>0.6</t>
    </r>
    <r>
      <rPr>
        <sz val="14"/>
        <rFont val="宋体"/>
        <charset val="134"/>
      </rPr>
      <t>万人，农田</t>
    </r>
    <r>
      <rPr>
        <sz val="14"/>
        <rFont val="Times New Roman"/>
        <charset val="134"/>
      </rPr>
      <t>0.4</t>
    </r>
    <r>
      <rPr>
        <sz val="14"/>
        <rFont val="宋体"/>
        <charset val="134"/>
      </rPr>
      <t>万亩</t>
    </r>
  </si>
  <si>
    <t>青岩溪山洪沟治理工程</t>
  </si>
  <si>
    <r>
      <rPr>
        <sz val="14"/>
        <rFont val="宋体"/>
        <charset val="134"/>
      </rPr>
      <t>保护厂矿企业一个，保护人口</t>
    </r>
    <r>
      <rPr>
        <sz val="14"/>
        <rFont val="Times New Roman"/>
        <charset val="134"/>
      </rPr>
      <t>0.2</t>
    </r>
    <r>
      <rPr>
        <sz val="14"/>
        <rFont val="宋体"/>
        <charset val="134"/>
      </rPr>
      <t>万人</t>
    </r>
  </si>
  <si>
    <t>合计</t>
  </si>
  <si>
    <r>
      <rPr>
        <b/>
        <sz val="14"/>
        <rFont val="宋体"/>
        <charset val="134"/>
      </rPr>
      <t>新修山洪沟治理工程13处，防洪堤63</t>
    </r>
    <r>
      <rPr>
        <b/>
        <sz val="14"/>
        <rFont val="Times New Roman"/>
        <charset val="134"/>
      </rPr>
      <t>km</t>
    </r>
  </si>
  <si>
    <r>
      <rPr>
        <b/>
        <sz val="14"/>
        <rFont val="宋体"/>
        <charset val="134"/>
      </rPr>
      <t>保护县城</t>
    </r>
    <r>
      <rPr>
        <b/>
        <sz val="14"/>
        <rFont val="Times New Roman"/>
        <charset val="134"/>
      </rPr>
      <t>1</t>
    </r>
    <r>
      <rPr>
        <b/>
        <sz val="14"/>
        <rFont val="宋体"/>
        <charset val="134"/>
      </rPr>
      <t>座，集镇及安置点</t>
    </r>
    <r>
      <rPr>
        <b/>
        <sz val="14"/>
        <rFont val="Times New Roman"/>
        <charset val="134"/>
      </rPr>
      <t>40</t>
    </r>
    <r>
      <rPr>
        <b/>
        <sz val="14"/>
        <rFont val="宋体"/>
        <charset val="134"/>
      </rPr>
      <t>座，人口</t>
    </r>
    <r>
      <rPr>
        <b/>
        <sz val="14"/>
        <rFont val="Times New Roman"/>
        <charset val="134"/>
      </rPr>
      <t>11.3</t>
    </r>
    <r>
      <rPr>
        <b/>
        <sz val="14"/>
        <rFont val="宋体"/>
        <charset val="134"/>
      </rPr>
      <t>万人，农田</t>
    </r>
    <r>
      <rPr>
        <b/>
        <sz val="14"/>
        <rFont val="Times New Roman"/>
        <charset val="134"/>
      </rPr>
      <t>10</t>
    </r>
    <r>
      <rPr>
        <b/>
        <sz val="14"/>
        <rFont val="宋体"/>
        <charset val="134"/>
      </rPr>
      <t>万亩</t>
    </r>
  </si>
  <si>
    <r>
      <rPr>
        <b/>
        <sz val="10"/>
        <rFont val="宋体"/>
        <charset val="134"/>
      </rPr>
      <t>紫阳县农村基层防汛预报预警体系建设</t>
    </r>
    <r>
      <rPr>
        <b/>
        <sz val="10"/>
        <rFont val="Times New Roman"/>
        <charset val="134"/>
      </rPr>
      <t>“</t>
    </r>
    <r>
      <rPr>
        <b/>
        <sz val="10"/>
        <rFont val="宋体"/>
        <charset val="134"/>
      </rPr>
      <t>十四五</t>
    </r>
    <r>
      <rPr>
        <b/>
        <sz val="10"/>
        <rFont val="Times New Roman"/>
        <charset val="134"/>
      </rPr>
      <t>”</t>
    </r>
    <r>
      <rPr>
        <b/>
        <sz val="10"/>
        <rFont val="宋体"/>
        <charset val="134"/>
      </rPr>
      <t>规划项目基本情况汇总表</t>
    </r>
  </si>
  <si>
    <t>单位</t>
  </si>
  <si>
    <t>工程量</t>
  </si>
  <si>
    <t>单价（元）</t>
  </si>
  <si>
    <t>投资（万元）</t>
  </si>
  <si>
    <t>自动雨量站</t>
  </si>
  <si>
    <t>个</t>
  </si>
  <si>
    <t>自动水位站</t>
  </si>
  <si>
    <t>简易水位标尺</t>
  </si>
  <si>
    <t>无线预警广播</t>
  </si>
  <si>
    <t>套</t>
  </si>
  <si>
    <t>手摇报警器</t>
  </si>
  <si>
    <t>预警预报软件</t>
  </si>
  <si>
    <t>简易避险安置点</t>
  </si>
  <si>
    <t>防汛物资库</t>
  </si>
  <si>
    <t>处</t>
  </si>
  <si>
    <t>防汛车</t>
  </si>
  <si>
    <t>辆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</si>
</sst>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0_);[Red]\(0\)"/>
  </numFmts>
  <fonts count="40">
    <font>
      <sz val="11"/>
      <color theme="1"/>
      <name val="宋体"/>
      <charset val="134"/>
      <scheme val="minor"/>
    </font>
    <font>
      <sz val="10"/>
      <name val="宋体"/>
      <charset val="134"/>
    </font>
    <font>
      <sz val="10"/>
      <name val="Times New Roman"/>
      <charset val="134"/>
    </font>
    <font>
      <b/>
      <sz val="10"/>
      <name val="宋体"/>
      <charset val="134"/>
    </font>
    <font>
      <b/>
      <sz val="10"/>
      <name val="Times New Roman"/>
      <charset val="134"/>
    </font>
    <font>
      <sz val="12"/>
      <name val="Times New Roman"/>
      <charset val="134"/>
    </font>
    <font>
      <b/>
      <sz val="12"/>
      <name val="Times New Roman"/>
      <charset val="134"/>
    </font>
    <font>
      <b/>
      <sz val="18"/>
      <name val="宋体"/>
      <charset val="134"/>
    </font>
    <font>
      <b/>
      <sz val="14"/>
      <name val="宋体"/>
      <charset val="134"/>
    </font>
    <font>
      <b/>
      <sz val="14"/>
      <name val="Times New Roman"/>
      <charset val="134"/>
    </font>
    <font>
      <sz val="14"/>
      <name val="Times New Roman"/>
      <charset val="134"/>
    </font>
    <font>
      <sz val="14"/>
      <name val="宋体"/>
      <charset val="134"/>
    </font>
    <font>
      <sz val="18"/>
      <name val="黑体"/>
      <charset val="134"/>
    </font>
    <font>
      <b/>
      <sz val="13"/>
      <name val="宋体"/>
      <charset val="134"/>
    </font>
    <font>
      <b/>
      <sz val="13"/>
      <name val="Times New Roman"/>
      <charset val="134"/>
    </font>
    <font>
      <sz val="13"/>
      <name val="Times New Roman"/>
      <charset val="134"/>
    </font>
    <font>
      <sz val="13"/>
      <name val="宋体"/>
      <charset val="134"/>
    </font>
    <font>
      <b/>
      <sz val="18"/>
      <name val="Times New Roman"/>
      <charset val="134"/>
    </font>
    <font>
      <sz val="11"/>
      <name val="宋体"/>
      <charset val="134"/>
      <scheme val="minor"/>
    </font>
    <font>
      <sz val="16"/>
      <name val="黑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1" fillId="3" borderId="1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6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7" borderId="16" applyNumberFormat="0" applyFont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17" applyNumberFormat="0" applyFill="0" applyAlignment="0" applyProtection="0">
      <alignment vertical="center"/>
    </xf>
    <xf numFmtId="0" fontId="31" fillId="0" borderId="17" applyNumberFormat="0" applyFill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6" fillId="0" borderId="18" applyNumberFormat="0" applyFill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32" fillId="11" borderId="19" applyNumberFormat="0" applyAlignment="0" applyProtection="0">
      <alignment vertical="center"/>
    </xf>
    <xf numFmtId="0" fontId="33" fillId="11" borderId="15" applyNumberFormat="0" applyAlignment="0" applyProtection="0">
      <alignment vertical="center"/>
    </xf>
    <xf numFmtId="0" fontId="34" fillId="12" borderId="20" applyNumberFormat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35" fillId="0" borderId="21" applyNumberFormat="0" applyFill="0" applyAlignment="0" applyProtection="0">
      <alignment vertical="center"/>
    </xf>
    <xf numFmtId="0" fontId="36" fillId="0" borderId="22" applyNumberFormat="0" applyFill="0" applyAlignment="0" applyProtection="0">
      <alignment vertical="center"/>
    </xf>
    <xf numFmtId="0" fontId="37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39" fillId="0" borderId="0"/>
  </cellStyleXfs>
  <cellXfs count="76">
    <xf numFmtId="0" fontId="0" fillId="0" borderId="0" xfId="0">
      <alignment vertical="center"/>
    </xf>
    <xf numFmtId="0" fontId="1" fillId="0" borderId="1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6" fillId="0" borderId="0" xfId="0" applyFont="1" applyFill="1" applyBorder="1" applyAlignment="1"/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177" fontId="5" fillId="0" borderId="0" xfId="0" applyNumberFormat="1" applyFont="1" applyFill="1" applyBorder="1" applyAlignment="1"/>
    <xf numFmtId="0" fontId="7" fillId="0" borderId="4" xfId="49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49" applyFont="1" applyFill="1" applyBorder="1" applyAlignment="1">
      <alignment horizontal="center" vertical="center" wrapText="1"/>
    </xf>
    <xf numFmtId="0" fontId="8" fillId="0" borderId="7" xfId="49" applyFont="1" applyFill="1" applyBorder="1" applyAlignment="1">
      <alignment horizontal="center" vertical="center" wrapText="1"/>
    </xf>
    <xf numFmtId="0" fontId="8" fillId="0" borderId="8" xfId="49" applyFont="1" applyFill="1" applyBorder="1" applyAlignment="1">
      <alignment horizontal="center" vertical="center" wrapText="1"/>
    </xf>
    <xf numFmtId="0" fontId="8" fillId="0" borderId="5" xfId="49" applyFont="1" applyFill="1" applyBorder="1" applyAlignment="1">
      <alignment horizontal="center" vertical="center" wrapText="1"/>
    </xf>
    <xf numFmtId="0" fontId="8" fillId="0" borderId="4" xfId="49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49" applyFont="1" applyFill="1" applyBorder="1" applyAlignment="1">
      <alignment vertical="center" wrapText="1"/>
    </xf>
    <xf numFmtId="0" fontId="9" fillId="0" borderId="5" xfId="49" applyFont="1" applyFill="1" applyBorder="1" applyAlignment="1">
      <alignment horizontal="center" vertical="center" wrapText="1"/>
    </xf>
    <xf numFmtId="177" fontId="8" fillId="0" borderId="4" xfId="49" applyNumberFormat="1" applyFont="1" applyFill="1" applyBorder="1" applyAlignment="1">
      <alignment horizontal="center" vertical="center" wrapText="1"/>
    </xf>
    <xf numFmtId="177" fontId="10" fillId="0" borderId="4" xfId="0" applyNumberFormat="1" applyFont="1" applyFill="1" applyBorder="1" applyAlignment="1">
      <alignment horizontal="center" vertical="center" wrapText="1"/>
    </xf>
    <xf numFmtId="177" fontId="9" fillId="0" borderId="4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12" fillId="0" borderId="10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3" fillId="0" borderId="11" xfId="0" applyFont="1" applyFill="1" applyBorder="1" applyAlignment="1">
      <alignment horizontal="center" vertical="center" wrapText="1"/>
    </xf>
    <xf numFmtId="0" fontId="13" fillId="0" borderId="12" xfId="0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14" xfId="0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18" fillId="0" borderId="0" xfId="0" applyFont="1">
      <alignment vertical="center"/>
    </xf>
    <xf numFmtId="0" fontId="19" fillId="0" borderId="0" xfId="0" applyFont="1" applyFill="1" applyAlignment="1">
      <alignment horizontal="center" vertical="center"/>
    </xf>
    <xf numFmtId="0" fontId="1" fillId="0" borderId="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9" fillId="0" borderId="0" xfId="0" applyFont="1" applyFill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176" fontId="2" fillId="0" borderId="4" xfId="0" applyNumberFormat="1" applyFont="1" applyFill="1" applyBorder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e鯪9Y_x000B_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user\Desktop\&#32043;&#38451;&#35268;&#21010;&#34920;\&#38468;&#34920;3.&#27700;&#28798;&#23475;&#38450;&#24481;&#24037;&#31243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汉江干流"/>
      <sheetName val="主要支流"/>
      <sheetName val="中小河流工程"/>
      <sheetName val="山洪沟"/>
      <sheetName val="农村基层防汛预报预警体系建设"/>
      <sheetName val="Sheet1"/>
    </sheetNames>
    <sheetDataSet>
      <sheetData sheetId="0"/>
      <sheetData sheetId="1"/>
      <sheetData sheetId="2"/>
      <sheetData sheetId="3"/>
      <sheetData sheetId="4">
        <row r="12">
          <cell r="F12">
            <v>5714.3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Y4"/>
  <sheetViews>
    <sheetView workbookViewId="0">
      <selection activeCell="H9" sqref="H9"/>
    </sheetView>
  </sheetViews>
  <sheetFormatPr defaultColWidth="9" defaultRowHeight="15.75" outlineLevelRow="3"/>
  <cols>
    <col min="1" max="1" width="4.5" style="13" customWidth="1"/>
    <col min="2" max="2" width="7.5" style="13" customWidth="1"/>
    <col min="3" max="3" width="8.375" style="13" customWidth="1"/>
    <col min="4" max="4" width="8.25" style="13" customWidth="1"/>
    <col min="5" max="5" width="11.75" style="13" customWidth="1"/>
    <col min="6" max="6" width="9" style="13"/>
    <col min="7" max="7" width="33.5" style="13" customWidth="1"/>
    <col min="8" max="8" width="10.125" style="13" customWidth="1"/>
    <col min="9" max="9" width="11.25" style="13" customWidth="1"/>
    <col min="10" max="11" width="5" style="13" customWidth="1"/>
    <col min="12" max="12" width="10.75" style="13" hidden="1" customWidth="1"/>
    <col min="13" max="13" width="9" style="13" hidden="1" customWidth="1"/>
    <col min="14" max="14" width="6.25" style="13" customWidth="1"/>
    <col min="15" max="15" width="6.875" style="13" customWidth="1"/>
    <col min="16" max="17" width="9" style="13"/>
    <col min="18" max="18" width="9.125" style="13"/>
    <col min="19" max="19" width="9.625" style="13" customWidth="1"/>
    <col min="20" max="20" width="9" style="13"/>
    <col min="21" max="25" width="9" style="13" hidden="1" customWidth="1"/>
    <col min="26" max="16380" width="9" style="13"/>
    <col min="16381" max="16384" width="9" style="61"/>
  </cols>
  <sheetData>
    <row r="1" s="13" customFormat="1" ht="32" customHeight="1" spans="1:19">
      <c r="A1" s="62" t="s">
        <v>0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71"/>
    </row>
    <row r="2" s="13" customFormat="1" ht="33" customHeight="1" spans="1:19">
      <c r="A2" s="63" t="s">
        <v>1</v>
      </c>
      <c r="B2" s="64" t="s">
        <v>2</v>
      </c>
      <c r="C2" s="65"/>
      <c r="D2" s="65"/>
      <c r="E2" s="65"/>
      <c r="F2" s="65"/>
      <c r="G2" s="65"/>
      <c r="H2" s="65"/>
      <c r="I2" s="66"/>
      <c r="J2" s="59" t="s">
        <v>3</v>
      </c>
      <c r="K2" s="59" t="s">
        <v>4</v>
      </c>
      <c r="L2" s="64" t="s">
        <v>5</v>
      </c>
      <c r="M2" s="65"/>
      <c r="N2" s="67" t="s">
        <v>6</v>
      </c>
      <c r="O2" s="68"/>
      <c r="P2" s="68"/>
      <c r="Q2" s="68"/>
      <c r="R2" s="72"/>
      <c r="S2" s="63" t="s">
        <v>7</v>
      </c>
    </row>
    <row r="3" s="13" customFormat="1" ht="48" spans="1:19">
      <c r="A3" s="53"/>
      <c r="B3" s="59" t="s">
        <v>8</v>
      </c>
      <c r="C3" s="59" t="s">
        <v>9</v>
      </c>
      <c r="D3" s="59" t="s">
        <v>10</v>
      </c>
      <c r="E3" s="59" t="s">
        <v>11</v>
      </c>
      <c r="F3" s="59" t="s">
        <v>12</v>
      </c>
      <c r="G3" s="59" t="s">
        <v>13</v>
      </c>
      <c r="H3" s="59" t="s">
        <v>14</v>
      </c>
      <c r="I3" s="59" t="s">
        <v>15</v>
      </c>
      <c r="J3" s="59" t="s">
        <v>16</v>
      </c>
      <c r="K3" s="59" t="s">
        <v>16</v>
      </c>
      <c r="L3" s="59" t="s">
        <v>17</v>
      </c>
      <c r="M3" s="59" t="s">
        <v>18</v>
      </c>
      <c r="N3" s="69"/>
      <c r="O3" s="70"/>
      <c r="P3" s="70"/>
      <c r="Q3" s="70"/>
      <c r="R3" s="73"/>
      <c r="S3" s="74"/>
    </row>
    <row r="4" s="13" customFormat="1" ht="94" customHeight="1" spans="1:25">
      <c r="A4" s="60">
        <v>1</v>
      </c>
      <c r="B4" s="59" t="s">
        <v>19</v>
      </c>
      <c r="C4" s="59" t="s">
        <v>20</v>
      </c>
      <c r="D4" s="59" t="s">
        <v>21</v>
      </c>
      <c r="E4" s="59" t="s">
        <v>22</v>
      </c>
      <c r="F4" s="59" t="s">
        <v>23</v>
      </c>
      <c r="G4" s="59" t="s">
        <v>24</v>
      </c>
      <c r="H4" s="59" t="s">
        <v>25</v>
      </c>
      <c r="I4" s="59" t="s">
        <v>26</v>
      </c>
      <c r="J4" s="59">
        <v>20</v>
      </c>
      <c r="K4" s="54">
        <v>20</v>
      </c>
      <c r="L4" s="59"/>
      <c r="M4" s="54">
        <v>0.3</v>
      </c>
      <c r="N4" s="1" t="s">
        <v>27</v>
      </c>
      <c r="O4" s="2"/>
      <c r="P4" s="2"/>
      <c r="Q4" s="2"/>
      <c r="R4" s="3"/>
      <c r="S4" s="75">
        <v>150000</v>
      </c>
      <c r="U4" s="1" t="s">
        <v>28</v>
      </c>
      <c r="V4" s="2"/>
      <c r="W4" s="2"/>
      <c r="X4" s="2"/>
      <c r="Y4" s="3"/>
    </row>
  </sheetData>
  <mergeCells count="8">
    <mergeCell ref="A1:R1"/>
    <mergeCell ref="B2:I2"/>
    <mergeCell ref="L2:M2"/>
    <mergeCell ref="N4:R4"/>
    <mergeCell ref="U4:Y4"/>
    <mergeCell ref="A2:A3"/>
    <mergeCell ref="S2:S3"/>
    <mergeCell ref="N2:R3"/>
  </mergeCells>
  <printOptions horizontalCentered="1"/>
  <pageMargins left="0.472222222222222" right="0.472222222222222" top="1" bottom="1" header="0.5" footer="0.5"/>
  <pageSetup paperSize="9" scale="9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view="pageLayout" zoomScaleNormal="100" topLeftCell="A22" workbookViewId="0">
      <selection activeCell="G5" sqref="G5"/>
    </sheetView>
  </sheetViews>
  <sheetFormatPr defaultColWidth="9" defaultRowHeight="15.75"/>
  <cols>
    <col min="1" max="1" width="4.5" style="13" customWidth="1"/>
    <col min="2" max="2" width="12.625" style="13" customWidth="1"/>
    <col min="3" max="3" width="9.375" style="13" customWidth="1"/>
    <col min="4" max="4" width="12.5" style="13" customWidth="1"/>
    <col min="5" max="5" width="16.4333333333333" style="13" customWidth="1"/>
    <col min="6" max="6" width="10.4166666666667" style="13" customWidth="1"/>
    <col min="7" max="7" width="42.25" style="13" customWidth="1"/>
    <col min="8" max="8" width="14.8583333333333" style="13" customWidth="1"/>
    <col min="9" max="9" width="12.8166666666667" style="13" customWidth="1"/>
    <col min="10" max="10" width="9.30833333333333" style="13" customWidth="1"/>
    <col min="11" max="11" width="10.1333333333333" style="13" customWidth="1"/>
    <col min="12" max="12" width="19.15" style="13" customWidth="1"/>
    <col min="13" max="13" width="9" style="13"/>
    <col min="14" max="14" width="14.8083333333333" style="13" customWidth="1"/>
    <col min="15" max="15" width="13.3083333333333" style="13" customWidth="1"/>
    <col min="16" max="16384" width="9" style="13"/>
  </cols>
  <sheetData>
    <row r="1" s="13" customFormat="1" ht="40" customHeight="1" spans="1:15">
      <c r="A1" s="48" t="s">
        <v>29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</row>
    <row r="2" s="13" customFormat="1" ht="32" customHeight="1" spans="1:15">
      <c r="A2" s="50" t="s">
        <v>30</v>
      </c>
      <c r="B2" s="51" t="s">
        <v>31</v>
      </c>
      <c r="C2" s="52"/>
      <c r="D2" s="52"/>
      <c r="E2" s="52"/>
      <c r="F2" s="52"/>
      <c r="G2" s="52"/>
      <c r="H2" s="52"/>
      <c r="I2" s="58"/>
      <c r="J2" s="53" t="s">
        <v>32</v>
      </c>
      <c r="K2" s="53" t="s">
        <v>33</v>
      </c>
      <c r="L2" s="51" t="s">
        <v>34</v>
      </c>
      <c r="M2" s="53" t="s">
        <v>35</v>
      </c>
      <c r="N2" s="50" t="s">
        <v>36</v>
      </c>
      <c r="O2" s="59" t="s">
        <v>37</v>
      </c>
    </row>
    <row r="3" s="13" customFormat="1" ht="35" customHeight="1" spans="1:15">
      <c r="A3" s="53"/>
      <c r="B3" s="54" t="s">
        <v>38</v>
      </c>
      <c r="C3" s="54" t="s">
        <v>39</v>
      </c>
      <c r="D3" s="54" t="s">
        <v>40</v>
      </c>
      <c r="E3" s="54" t="s">
        <v>41</v>
      </c>
      <c r="F3" s="54" t="s">
        <v>42</v>
      </c>
      <c r="G3" s="54" t="s">
        <v>43</v>
      </c>
      <c r="H3" s="54" t="s">
        <v>44</v>
      </c>
      <c r="I3" s="54" t="s">
        <v>45</v>
      </c>
      <c r="J3" s="54" t="s">
        <v>46</v>
      </c>
      <c r="K3" s="54" t="s">
        <v>46</v>
      </c>
      <c r="L3" s="54" t="s">
        <v>17</v>
      </c>
      <c r="M3" s="54"/>
      <c r="N3" s="53"/>
      <c r="O3" s="54"/>
    </row>
    <row r="4" s="13" customFormat="1" ht="28" customHeight="1" spans="1:15">
      <c r="A4" s="53">
        <v>1</v>
      </c>
      <c r="B4" s="54" t="s">
        <v>47</v>
      </c>
      <c r="C4" s="54" t="s">
        <v>48</v>
      </c>
      <c r="D4" s="54" t="s">
        <v>49</v>
      </c>
      <c r="E4" s="54" t="s">
        <v>50</v>
      </c>
      <c r="F4" s="54" t="s">
        <v>51</v>
      </c>
      <c r="G4" s="54" t="s">
        <v>52</v>
      </c>
      <c r="H4" s="54" t="s">
        <v>53</v>
      </c>
      <c r="I4" s="54" t="s">
        <v>54</v>
      </c>
      <c r="J4" s="54">
        <v>20</v>
      </c>
      <c r="K4" s="54">
        <v>20</v>
      </c>
      <c r="L4" s="54" t="s">
        <v>55</v>
      </c>
      <c r="M4" s="54">
        <v>1.5</v>
      </c>
      <c r="N4" s="54">
        <f>M4*2000</f>
        <v>3000</v>
      </c>
      <c r="O4" s="54" t="s">
        <v>56</v>
      </c>
    </row>
    <row r="5" s="13" customFormat="1" ht="28" customHeight="1" spans="1:15">
      <c r="A5" s="53">
        <v>2</v>
      </c>
      <c r="B5" s="54" t="s">
        <v>47</v>
      </c>
      <c r="C5" s="54" t="s">
        <v>48</v>
      </c>
      <c r="D5" s="54" t="s">
        <v>49</v>
      </c>
      <c r="E5" s="54" t="s">
        <v>50</v>
      </c>
      <c r="F5" s="54" t="s">
        <v>51</v>
      </c>
      <c r="G5" s="54" t="s">
        <v>57</v>
      </c>
      <c r="H5" s="54" t="s">
        <v>53</v>
      </c>
      <c r="I5" s="54" t="s">
        <v>54</v>
      </c>
      <c r="J5" s="54">
        <v>20</v>
      </c>
      <c r="K5" s="54">
        <v>20</v>
      </c>
      <c r="L5" s="54" t="s">
        <v>58</v>
      </c>
      <c r="M5" s="54">
        <v>1.5</v>
      </c>
      <c r="N5" s="54">
        <f t="shared" ref="N5:N22" si="0">M5*2000</f>
        <v>3000</v>
      </c>
      <c r="O5" s="54" t="s">
        <v>59</v>
      </c>
    </row>
    <row r="6" s="13" customFormat="1" ht="28" customHeight="1" spans="1:15">
      <c r="A6" s="53">
        <v>3</v>
      </c>
      <c r="B6" s="54" t="s">
        <v>47</v>
      </c>
      <c r="C6" s="54" t="s">
        <v>48</v>
      </c>
      <c r="D6" s="54" t="s">
        <v>49</v>
      </c>
      <c r="E6" s="54" t="s">
        <v>50</v>
      </c>
      <c r="F6" s="54" t="s">
        <v>51</v>
      </c>
      <c r="G6" s="54" t="s">
        <v>60</v>
      </c>
      <c r="H6" s="54" t="s">
        <v>53</v>
      </c>
      <c r="I6" s="54" t="s">
        <v>54</v>
      </c>
      <c r="J6" s="54">
        <v>20</v>
      </c>
      <c r="K6" s="54">
        <v>20</v>
      </c>
      <c r="L6" s="54" t="s">
        <v>61</v>
      </c>
      <c r="M6" s="54">
        <v>1.3</v>
      </c>
      <c r="N6" s="54">
        <f t="shared" si="0"/>
        <v>2600</v>
      </c>
      <c r="O6" s="54" t="s">
        <v>56</v>
      </c>
    </row>
    <row r="7" s="13" customFormat="1" ht="28" customHeight="1" spans="1:15">
      <c r="A7" s="53">
        <v>4</v>
      </c>
      <c r="B7" s="54" t="s">
        <v>47</v>
      </c>
      <c r="C7" s="54" t="s">
        <v>48</v>
      </c>
      <c r="D7" s="54" t="s">
        <v>49</v>
      </c>
      <c r="E7" s="54" t="s">
        <v>50</v>
      </c>
      <c r="F7" s="54" t="s">
        <v>51</v>
      </c>
      <c r="G7" s="54" t="s">
        <v>62</v>
      </c>
      <c r="H7" s="54" t="s">
        <v>53</v>
      </c>
      <c r="I7" s="54" t="s">
        <v>54</v>
      </c>
      <c r="J7" s="54">
        <v>20</v>
      </c>
      <c r="K7" s="54">
        <v>20</v>
      </c>
      <c r="L7" s="54" t="s">
        <v>63</v>
      </c>
      <c r="M7" s="54">
        <v>1.5</v>
      </c>
      <c r="N7" s="54">
        <f t="shared" si="0"/>
        <v>3000</v>
      </c>
      <c r="O7" s="54" t="s">
        <v>64</v>
      </c>
    </row>
    <row r="8" s="13" customFormat="1" ht="28" customHeight="1" spans="1:15">
      <c r="A8" s="53">
        <v>5</v>
      </c>
      <c r="B8" s="54" t="s">
        <v>47</v>
      </c>
      <c r="C8" s="54" t="s">
        <v>48</v>
      </c>
      <c r="D8" s="54" t="s">
        <v>49</v>
      </c>
      <c r="E8" s="54" t="s">
        <v>50</v>
      </c>
      <c r="F8" s="54" t="s">
        <v>51</v>
      </c>
      <c r="G8" s="54" t="s">
        <v>65</v>
      </c>
      <c r="H8" s="54" t="s">
        <v>53</v>
      </c>
      <c r="I8" s="54" t="s">
        <v>54</v>
      </c>
      <c r="J8" s="54">
        <v>20</v>
      </c>
      <c r="K8" s="54">
        <v>20</v>
      </c>
      <c r="L8" s="54" t="s">
        <v>66</v>
      </c>
      <c r="M8" s="54">
        <v>0.5</v>
      </c>
      <c r="N8" s="54">
        <f t="shared" si="0"/>
        <v>1000</v>
      </c>
      <c r="O8" s="54" t="s">
        <v>64</v>
      </c>
    </row>
    <row r="9" s="13" customFormat="1" ht="28" customHeight="1" spans="1:15">
      <c r="A9" s="53">
        <v>6</v>
      </c>
      <c r="B9" s="54" t="s">
        <v>47</v>
      </c>
      <c r="C9" s="54" t="s">
        <v>48</v>
      </c>
      <c r="D9" s="54" t="s">
        <v>49</v>
      </c>
      <c r="E9" s="54" t="s">
        <v>50</v>
      </c>
      <c r="F9" s="54" t="s">
        <v>51</v>
      </c>
      <c r="G9" s="54" t="s">
        <v>67</v>
      </c>
      <c r="H9" s="54" t="s">
        <v>53</v>
      </c>
      <c r="I9" s="54" t="s">
        <v>54</v>
      </c>
      <c r="J9" s="54">
        <v>20</v>
      </c>
      <c r="K9" s="54">
        <v>20</v>
      </c>
      <c r="L9" s="54" t="s">
        <v>68</v>
      </c>
      <c r="M9" s="54">
        <v>1</v>
      </c>
      <c r="N9" s="54">
        <f t="shared" si="0"/>
        <v>2000</v>
      </c>
      <c r="O9" s="54" t="s">
        <v>64</v>
      </c>
    </row>
    <row r="10" s="13" customFormat="1" ht="31" customHeight="1" spans="1:15">
      <c r="A10" s="53">
        <v>7</v>
      </c>
      <c r="B10" s="54" t="s">
        <v>47</v>
      </c>
      <c r="C10" s="54" t="s">
        <v>48</v>
      </c>
      <c r="D10" s="54" t="s">
        <v>49</v>
      </c>
      <c r="E10" s="54" t="s">
        <v>50</v>
      </c>
      <c r="F10" s="54" t="s">
        <v>51</v>
      </c>
      <c r="G10" s="54" t="s">
        <v>69</v>
      </c>
      <c r="H10" s="54" t="s">
        <v>53</v>
      </c>
      <c r="I10" s="54" t="s">
        <v>54</v>
      </c>
      <c r="J10" s="54">
        <v>20</v>
      </c>
      <c r="K10" s="54">
        <v>20</v>
      </c>
      <c r="L10" s="54" t="s">
        <v>70</v>
      </c>
      <c r="M10" s="54">
        <v>1</v>
      </c>
      <c r="N10" s="54">
        <f t="shared" si="0"/>
        <v>2000</v>
      </c>
      <c r="O10" s="54" t="s">
        <v>59</v>
      </c>
    </row>
    <row r="11" s="13" customFormat="1" ht="31" customHeight="1" spans="1:15">
      <c r="A11" s="53">
        <v>8</v>
      </c>
      <c r="B11" s="54" t="s">
        <v>47</v>
      </c>
      <c r="C11" s="54" t="s">
        <v>48</v>
      </c>
      <c r="D11" s="54" t="s">
        <v>49</v>
      </c>
      <c r="E11" s="54" t="s">
        <v>50</v>
      </c>
      <c r="F11" s="54" t="s">
        <v>51</v>
      </c>
      <c r="G11" s="54" t="s">
        <v>71</v>
      </c>
      <c r="H11" s="54" t="s">
        <v>53</v>
      </c>
      <c r="I11" s="54" t="s">
        <v>54</v>
      </c>
      <c r="J11" s="54">
        <v>20</v>
      </c>
      <c r="K11" s="54">
        <v>20</v>
      </c>
      <c r="L11" s="54" t="s">
        <v>72</v>
      </c>
      <c r="M11" s="54">
        <v>1</v>
      </c>
      <c r="N11" s="54">
        <f t="shared" si="0"/>
        <v>2000</v>
      </c>
      <c r="O11" s="54" t="s">
        <v>56</v>
      </c>
    </row>
    <row r="12" s="13" customFormat="1" ht="35" customHeight="1" spans="1:15">
      <c r="A12" s="53">
        <v>9</v>
      </c>
      <c r="B12" s="54" t="s">
        <v>47</v>
      </c>
      <c r="C12" s="54" t="s">
        <v>48</v>
      </c>
      <c r="D12" s="54" t="s">
        <v>49</v>
      </c>
      <c r="E12" s="54" t="s">
        <v>50</v>
      </c>
      <c r="F12" s="54" t="s">
        <v>51</v>
      </c>
      <c r="G12" s="54" t="s">
        <v>73</v>
      </c>
      <c r="H12" s="54" t="s">
        <v>53</v>
      </c>
      <c r="I12" s="54" t="s">
        <v>54</v>
      </c>
      <c r="J12" s="54">
        <v>20</v>
      </c>
      <c r="K12" s="54">
        <v>20</v>
      </c>
      <c r="L12" s="54" t="s">
        <v>74</v>
      </c>
      <c r="M12" s="54">
        <v>0.5</v>
      </c>
      <c r="N12" s="54">
        <f t="shared" si="0"/>
        <v>1000</v>
      </c>
      <c r="O12" s="54" t="s">
        <v>64</v>
      </c>
    </row>
    <row r="13" s="13" customFormat="1" ht="28" customHeight="1" spans="1:15">
      <c r="A13" s="53">
        <v>10</v>
      </c>
      <c r="B13" s="54" t="s">
        <v>47</v>
      </c>
      <c r="C13" s="54" t="s">
        <v>48</v>
      </c>
      <c r="D13" s="54" t="s">
        <v>49</v>
      </c>
      <c r="E13" s="54" t="s">
        <v>50</v>
      </c>
      <c r="F13" s="54" t="s">
        <v>51</v>
      </c>
      <c r="G13" s="54" t="s">
        <v>75</v>
      </c>
      <c r="H13" s="54" t="s">
        <v>53</v>
      </c>
      <c r="I13" s="54" t="s">
        <v>54</v>
      </c>
      <c r="J13" s="54">
        <v>20</v>
      </c>
      <c r="K13" s="54">
        <v>20</v>
      </c>
      <c r="L13" s="54" t="s">
        <v>76</v>
      </c>
      <c r="M13" s="54">
        <v>1</v>
      </c>
      <c r="N13" s="54">
        <f t="shared" si="0"/>
        <v>2000</v>
      </c>
      <c r="O13" s="54" t="s">
        <v>64</v>
      </c>
    </row>
    <row r="14" s="13" customFormat="1" ht="31.5" customHeight="1" spans="1:15">
      <c r="A14" s="53">
        <v>11</v>
      </c>
      <c r="B14" s="54" t="s">
        <v>77</v>
      </c>
      <c r="C14" s="54" t="s">
        <v>48</v>
      </c>
      <c r="D14" s="54" t="s">
        <v>49</v>
      </c>
      <c r="E14" s="54" t="s">
        <v>50</v>
      </c>
      <c r="F14" s="54" t="s">
        <v>51</v>
      </c>
      <c r="G14" s="54" t="s">
        <v>78</v>
      </c>
      <c r="H14" s="54" t="s">
        <v>53</v>
      </c>
      <c r="I14" s="54" t="s">
        <v>79</v>
      </c>
      <c r="J14" s="54">
        <v>20</v>
      </c>
      <c r="K14" s="54">
        <v>20</v>
      </c>
      <c r="L14" s="54" t="s">
        <v>80</v>
      </c>
      <c r="M14" s="54">
        <v>1.4</v>
      </c>
      <c r="N14" s="54">
        <f t="shared" si="0"/>
        <v>2800</v>
      </c>
      <c r="O14" s="54" t="s">
        <v>59</v>
      </c>
    </row>
    <row r="15" s="13" customFormat="1" ht="31.5" customHeight="1" spans="1:15">
      <c r="A15" s="53">
        <v>12</v>
      </c>
      <c r="B15" s="54" t="s">
        <v>77</v>
      </c>
      <c r="C15" s="54" t="s">
        <v>48</v>
      </c>
      <c r="D15" s="54" t="s">
        <v>49</v>
      </c>
      <c r="E15" s="54" t="s">
        <v>50</v>
      </c>
      <c r="F15" s="54" t="s">
        <v>51</v>
      </c>
      <c r="G15" s="54" t="s">
        <v>81</v>
      </c>
      <c r="H15" s="54" t="s">
        <v>53</v>
      </c>
      <c r="I15" s="54" t="s">
        <v>79</v>
      </c>
      <c r="J15" s="54">
        <v>20</v>
      </c>
      <c r="K15" s="54">
        <v>20</v>
      </c>
      <c r="L15" s="54" t="s">
        <v>82</v>
      </c>
      <c r="M15" s="54">
        <v>1.4</v>
      </c>
      <c r="N15" s="54">
        <f t="shared" si="0"/>
        <v>2800</v>
      </c>
      <c r="O15" s="54" t="s">
        <v>56</v>
      </c>
    </row>
    <row r="16" s="13" customFormat="1" ht="31.5" customHeight="1" spans="1:15">
      <c r="A16" s="53">
        <v>13</v>
      </c>
      <c r="B16" s="54" t="s">
        <v>77</v>
      </c>
      <c r="C16" s="54" t="s">
        <v>48</v>
      </c>
      <c r="D16" s="54" t="s">
        <v>49</v>
      </c>
      <c r="E16" s="54" t="s">
        <v>50</v>
      </c>
      <c r="F16" s="54" t="s">
        <v>51</v>
      </c>
      <c r="G16" s="54" t="s">
        <v>83</v>
      </c>
      <c r="H16" s="54" t="s">
        <v>53</v>
      </c>
      <c r="I16" s="54" t="s">
        <v>79</v>
      </c>
      <c r="J16" s="54">
        <v>20</v>
      </c>
      <c r="K16" s="54">
        <v>20</v>
      </c>
      <c r="L16" s="60" t="s">
        <v>84</v>
      </c>
      <c r="M16" s="54">
        <v>1.3</v>
      </c>
      <c r="N16" s="54">
        <f t="shared" si="0"/>
        <v>2600</v>
      </c>
      <c r="O16" s="54" t="s">
        <v>85</v>
      </c>
    </row>
    <row r="17" s="13" customFormat="1" ht="31.5" customHeight="1" spans="1:15">
      <c r="A17" s="53">
        <v>14</v>
      </c>
      <c r="B17" s="54" t="s">
        <v>77</v>
      </c>
      <c r="C17" s="54" t="s">
        <v>48</v>
      </c>
      <c r="D17" s="54" t="s">
        <v>49</v>
      </c>
      <c r="E17" s="54" t="s">
        <v>50</v>
      </c>
      <c r="F17" s="54" t="s">
        <v>51</v>
      </c>
      <c r="G17" s="54" t="s">
        <v>86</v>
      </c>
      <c r="H17" s="54" t="s">
        <v>53</v>
      </c>
      <c r="I17" s="54" t="s">
        <v>79</v>
      </c>
      <c r="J17" s="54">
        <v>20</v>
      </c>
      <c r="K17" s="54">
        <v>20</v>
      </c>
      <c r="L17" s="54" t="s">
        <v>87</v>
      </c>
      <c r="M17" s="54">
        <v>1.2</v>
      </c>
      <c r="N17" s="54">
        <f t="shared" si="0"/>
        <v>2400</v>
      </c>
      <c r="O17" s="54" t="s">
        <v>56</v>
      </c>
    </row>
    <row r="18" s="13" customFormat="1" ht="31.5" customHeight="1" spans="1:15">
      <c r="A18" s="53">
        <v>15</v>
      </c>
      <c r="B18" s="54" t="s">
        <v>77</v>
      </c>
      <c r="C18" s="54" t="s">
        <v>48</v>
      </c>
      <c r="D18" s="54" t="s">
        <v>49</v>
      </c>
      <c r="E18" s="54" t="s">
        <v>50</v>
      </c>
      <c r="F18" s="54" t="s">
        <v>51</v>
      </c>
      <c r="G18" s="54" t="s">
        <v>88</v>
      </c>
      <c r="H18" s="54" t="s">
        <v>53</v>
      </c>
      <c r="I18" s="54" t="s">
        <v>79</v>
      </c>
      <c r="J18" s="54">
        <v>20</v>
      </c>
      <c r="K18" s="54">
        <v>20</v>
      </c>
      <c r="L18" s="54" t="s">
        <v>89</v>
      </c>
      <c r="M18" s="54">
        <v>1.3</v>
      </c>
      <c r="N18" s="54">
        <f t="shared" si="0"/>
        <v>2600</v>
      </c>
      <c r="O18" s="54" t="s">
        <v>85</v>
      </c>
    </row>
    <row r="19" s="13" customFormat="1" ht="31.5" customHeight="1" spans="1:15">
      <c r="A19" s="53">
        <v>16</v>
      </c>
      <c r="B19" s="54" t="s">
        <v>77</v>
      </c>
      <c r="C19" s="54" t="s">
        <v>48</v>
      </c>
      <c r="D19" s="54" t="s">
        <v>49</v>
      </c>
      <c r="E19" s="54" t="s">
        <v>50</v>
      </c>
      <c r="F19" s="54" t="s">
        <v>51</v>
      </c>
      <c r="G19" s="54" t="s">
        <v>90</v>
      </c>
      <c r="H19" s="54" t="s">
        <v>53</v>
      </c>
      <c r="I19" s="54" t="s">
        <v>79</v>
      </c>
      <c r="J19" s="54">
        <v>20</v>
      </c>
      <c r="K19" s="54">
        <v>20</v>
      </c>
      <c r="L19" s="54" t="s">
        <v>80</v>
      </c>
      <c r="M19" s="54">
        <v>1.5</v>
      </c>
      <c r="N19" s="54">
        <f t="shared" si="0"/>
        <v>3000</v>
      </c>
      <c r="O19" s="54" t="s">
        <v>59</v>
      </c>
    </row>
    <row r="20" s="13" customFormat="1" ht="31.5" customHeight="1" spans="1:15">
      <c r="A20" s="53">
        <v>17</v>
      </c>
      <c r="B20" s="54" t="s">
        <v>77</v>
      </c>
      <c r="C20" s="54" t="s">
        <v>48</v>
      </c>
      <c r="D20" s="54" t="s">
        <v>49</v>
      </c>
      <c r="E20" s="54" t="s">
        <v>50</v>
      </c>
      <c r="F20" s="54" t="s">
        <v>51</v>
      </c>
      <c r="G20" s="54" t="s">
        <v>91</v>
      </c>
      <c r="H20" s="54" t="s">
        <v>53</v>
      </c>
      <c r="I20" s="54" t="s">
        <v>79</v>
      </c>
      <c r="J20" s="54">
        <v>20</v>
      </c>
      <c r="K20" s="54">
        <v>20</v>
      </c>
      <c r="L20" s="60" t="s">
        <v>92</v>
      </c>
      <c r="M20" s="54">
        <v>1.3</v>
      </c>
      <c r="N20" s="54">
        <f t="shared" si="0"/>
        <v>2600</v>
      </c>
      <c r="O20" s="54" t="s">
        <v>85</v>
      </c>
    </row>
    <row r="21" s="13" customFormat="1" ht="31.5" customHeight="1" spans="1:15">
      <c r="A21" s="53">
        <v>18</v>
      </c>
      <c r="B21" s="54" t="s">
        <v>77</v>
      </c>
      <c r="C21" s="54" t="s">
        <v>48</v>
      </c>
      <c r="D21" s="54" t="s">
        <v>49</v>
      </c>
      <c r="E21" s="54" t="s">
        <v>50</v>
      </c>
      <c r="F21" s="54" t="s">
        <v>51</v>
      </c>
      <c r="G21" s="54" t="s">
        <v>93</v>
      </c>
      <c r="H21" s="54" t="s">
        <v>53</v>
      </c>
      <c r="I21" s="54" t="s">
        <v>79</v>
      </c>
      <c r="J21" s="54">
        <v>20</v>
      </c>
      <c r="K21" s="54">
        <v>20</v>
      </c>
      <c r="L21" s="60" t="s">
        <v>92</v>
      </c>
      <c r="M21" s="54">
        <v>1.2</v>
      </c>
      <c r="N21" s="54">
        <f t="shared" si="0"/>
        <v>2400</v>
      </c>
      <c r="O21" s="54" t="s">
        <v>85</v>
      </c>
    </row>
    <row r="22" s="13" customFormat="1" ht="31.5" customHeight="1" spans="1:15">
      <c r="A22" s="53">
        <v>19</v>
      </c>
      <c r="B22" s="54" t="s">
        <v>77</v>
      </c>
      <c r="C22" s="54" t="s">
        <v>48</v>
      </c>
      <c r="D22" s="54" t="s">
        <v>49</v>
      </c>
      <c r="E22" s="54" t="s">
        <v>50</v>
      </c>
      <c r="F22" s="54" t="s">
        <v>51</v>
      </c>
      <c r="G22" s="54" t="s">
        <v>94</v>
      </c>
      <c r="H22" s="54" t="s">
        <v>53</v>
      </c>
      <c r="I22" s="54" t="s">
        <v>79</v>
      </c>
      <c r="J22" s="54">
        <v>20</v>
      </c>
      <c r="K22" s="54">
        <v>20</v>
      </c>
      <c r="L22" s="60" t="s">
        <v>92</v>
      </c>
      <c r="M22" s="54">
        <v>1.2</v>
      </c>
      <c r="N22" s="54">
        <f t="shared" si="0"/>
        <v>2400</v>
      </c>
      <c r="O22" s="54" t="s">
        <v>85</v>
      </c>
    </row>
    <row r="23" s="33" customFormat="1" ht="21" customHeight="1" spans="1:15">
      <c r="A23" s="55"/>
      <c r="B23" s="56" t="s">
        <v>95</v>
      </c>
      <c r="C23" s="57"/>
      <c r="D23" s="57"/>
      <c r="E23" s="57"/>
      <c r="F23" s="57"/>
      <c r="G23" s="57"/>
      <c r="H23" s="57"/>
      <c r="I23" s="57"/>
      <c r="J23" s="57"/>
      <c r="K23" s="57"/>
      <c r="L23" s="57"/>
      <c r="M23" s="57">
        <f>SUM(M4:M22)</f>
        <v>22.6</v>
      </c>
      <c r="N23" s="57">
        <f>SUM(N4:N22)</f>
        <v>45200</v>
      </c>
      <c r="O23" s="57"/>
    </row>
  </sheetData>
  <mergeCells count="6">
    <mergeCell ref="A1:O1"/>
    <mergeCell ref="B2:I2"/>
    <mergeCell ref="A2:A3"/>
    <mergeCell ref="M2:M3"/>
    <mergeCell ref="N2:N3"/>
    <mergeCell ref="O2:O3"/>
  </mergeCells>
  <dataValidations count="1">
    <dataValidation type="list" allowBlank="1" showInputMessage="1" showErrorMessage="1" sqref="O4 O5 O6 O10 O11 O14 O15 O16 O17 O18 O19 O7:O9 O12:O13 O20:O22">
      <formula1>"重点落地,争取落地,可推进项目,重点筹划"</formula1>
    </dataValidation>
  </dataValidations>
  <printOptions horizontalCentered="1"/>
  <pageMargins left="0.472222222222222" right="0.472222222222222" top="1" bottom="1" header="0.5" footer="0.5"/>
  <pageSetup paperSize="8" scale="96" orientation="landscape" horizontalDpi="600"/>
  <headerFooter/>
  <ignoredErrors>
    <ignoredError sqref="O4:O22" listDataValidation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2"/>
  <sheetViews>
    <sheetView view="pageLayout" zoomScale="70" zoomScaleNormal="100" topLeftCell="A4" workbookViewId="0">
      <selection activeCell="P3" sqref="P3"/>
    </sheetView>
  </sheetViews>
  <sheetFormatPr defaultColWidth="9" defaultRowHeight="15.75"/>
  <cols>
    <col min="1" max="1" width="8.14166666666667" style="13" customWidth="1"/>
    <col min="2" max="4" width="16.8" style="13" customWidth="1"/>
    <col min="5" max="5" width="20.1666666666667" style="13" customWidth="1"/>
    <col min="6" max="6" width="16.8" style="13" customWidth="1"/>
    <col min="7" max="7" width="37.0666666666667" style="13" customWidth="1"/>
    <col min="8" max="8" width="16.8" style="13" customWidth="1"/>
    <col min="9" max="9" width="19.4" style="13" customWidth="1"/>
    <col min="10" max="11" width="16.8" style="13" customWidth="1"/>
    <col min="12" max="12" width="19.7916666666667" style="13" customWidth="1"/>
    <col min="13" max="13" width="11.825" style="13" customWidth="1"/>
    <col min="14" max="14" width="12.8166666666667" style="13" customWidth="1"/>
    <col min="15" max="15" width="16.8" style="13" customWidth="1"/>
    <col min="16" max="16384" width="9" style="13"/>
  </cols>
  <sheetData>
    <row r="1" s="13" customFormat="1" ht="53" customHeight="1" spans="1:15">
      <c r="A1" s="34" t="s">
        <v>96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</row>
    <row r="2" s="13" customFormat="1" ht="67" customHeight="1" spans="1:15">
      <c r="A2" s="36" t="s">
        <v>1</v>
      </c>
      <c r="B2" s="37" t="s">
        <v>2</v>
      </c>
      <c r="C2" s="38"/>
      <c r="D2" s="38"/>
      <c r="E2" s="38"/>
      <c r="F2" s="38"/>
      <c r="G2" s="38"/>
      <c r="H2" s="38"/>
      <c r="I2" s="44"/>
      <c r="J2" s="45" t="s">
        <v>3</v>
      </c>
      <c r="K2" s="45" t="s">
        <v>4</v>
      </c>
      <c r="L2" s="37" t="s">
        <v>5</v>
      </c>
      <c r="M2" s="45" t="s">
        <v>97</v>
      </c>
      <c r="N2" s="36" t="s">
        <v>7</v>
      </c>
      <c r="O2" s="45" t="s">
        <v>37</v>
      </c>
    </row>
    <row r="3" s="13" customFormat="1" ht="100" customHeight="1" spans="1:15">
      <c r="A3" s="39"/>
      <c r="B3" s="40" t="s">
        <v>8</v>
      </c>
      <c r="C3" s="40" t="s">
        <v>9</v>
      </c>
      <c r="D3" s="40" t="s">
        <v>10</v>
      </c>
      <c r="E3" s="40" t="s">
        <v>11</v>
      </c>
      <c r="F3" s="40" t="s">
        <v>12</v>
      </c>
      <c r="G3" s="40" t="s">
        <v>13</v>
      </c>
      <c r="H3" s="40" t="s">
        <v>14</v>
      </c>
      <c r="I3" s="40" t="s">
        <v>15</v>
      </c>
      <c r="J3" s="40" t="s">
        <v>16</v>
      </c>
      <c r="K3" s="40" t="s">
        <v>16</v>
      </c>
      <c r="L3" s="40" t="s">
        <v>98</v>
      </c>
      <c r="M3" s="46"/>
      <c r="N3" s="45"/>
      <c r="O3" s="46"/>
    </row>
    <row r="4" s="13" customFormat="1" ht="67" customHeight="1" spans="1:15">
      <c r="A4" s="41">
        <v>1</v>
      </c>
      <c r="B4" s="42" t="s">
        <v>99</v>
      </c>
      <c r="C4" s="42" t="s">
        <v>100</v>
      </c>
      <c r="D4" s="42" t="s">
        <v>101</v>
      </c>
      <c r="E4" s="42" t="s">
        <v>22</v>
      </c>
      <c r="F4" s="42" t="s">
        <v>23</v>
      </c>
      <c r="G4" s="42" t="s">
        <v>102</v>
      </c>
      <c r="H4" s="42" t="s">
        <v>25</v>
      </c>
      <c r="I4" s="42" t="s">
        <v>103</v>
      </c>
      <c r="J4" s="42">
        <v>20</v>
      </c>
      <c r="K4" s="47">
        <v>20</v>
      </c>
      <c r="L4" s="42" t="s">
        <v>104</v>
      </c>
      <c r="M4" s="47">
        <v>1.5</v>
      </c>
      <c r="N4" s="47">
        <f t="shared" ref="N4:N13" si="0">M4*2000</f>
        <v>3000</v>
      </c>
      <c r="O4" s="42" t="s">
        <v>56</v>
      </c>
    </row>
    <row r="5" s="13" customFormat="1" ht="67" customHeight="1" spans="1:15">
      <c r="A5" s="41">
        <v>2</v>
      </c>
      <c r="B5" s="42" t="s">
        <v>99</v>
      </c>
      <c r="C5" s="42" t="s">
        <v>100</v>
      </c>
      <c r="D5" s="42" t="s">
        <v>101</v>
      </c>
      <c r="E5" s="42" t="s">
        <v>22</v>
      </c>
      <c r="F5" s="42" t="s">
        <v>23</v>
      </c>
      <c r="G5" s="42" t="s">
        <v>105</v>
      </c>
      <c r="H5" s="42" t="s">
        <v>25</v>
      </c>
      <c r="I5" s="42" t="s">
        <v>103</v>
      </c>
      <c r="J5" s="42">
        <v>20</v>
      </c>
      <c r="K5" s="47">
        <v>20</v>
      </c>
      <c r="L5" s="42" t="s">
        <v>106</v>
      </c>
      <c r="M5" s="47">
        <v>1.5</v>
      </c>
      <c r="N5" s="47">
        <f t="shared" si="0"/>
        <v>3000</v>
      </c>
      <c r="O5" s="42" t="s">
        <v>56</v>
      </c>
    </row>
    <row r="6" s="13" customFormat="1" ht="67" customHeight="1" spans="1:15">
      <c r="A6" s="41">
        <v>3</v>
      </c>
      <c r="B6" s="42" t="s">
        <v>107</v>
      </c>
      <c r="C6" s="42" t="s">
        <v>100</v>
      </c>
      <c r="D6" s="42" t="s">
        <v>108</v>
      </c>
      <c r="E6" s="42" t="s">
        <v>22</v>
      </c>
      <c r="F6" s="42" t="s">
        <v>23</v>
      </c>
      <c r="G6" s="42" t="s">
        <v>109</v>
      </c>
      <c r="H6" s="42" t="s">
        <v>25</v>
      </c>
      <c r="I6" s="42" t="s">
        <v>110</v>
      </c>
      <c r="J6" s="42">
        <v>20</v>
      </c>
      <c r="K6" s="47">
        <v>20</v>
      </c>
      <c r="L6" s="42" t="s">
        <v>111</v>
      </c>
      <c r="M6" s="47">
        <v>1.4</v>
      </c>
      <c r="N6" s="47">
        <f t="shared" si="0"/>
        <v>2800</v>
      </c>
      <c r="O6" s="42" t="s">
        <v>59</v>
      </c>
    </row>
    <row r="7" s="13" customFormat="1" ht="67" customHeight="1" spans="1:15">
      <c r="A7" s="41">
        <v>4</v>
      </c>
      <c r="B7" s="42" t="s">
        <v>107</v>
      </c>
      <c r="C7" s="42" t="s">
        <v>100</v>
      </c>
      <c r="D7" s="42" t="s">
        <v>108</v>
      </c>
      <c r="E7" s="42" t="s">
        <v>22</v>
      </c>
      <c r="F7" s="42" t="s">
        <v>23</v>
      </c>
      <c r="G7" s="42" t="s">
        <v>112</v>
      </c>
      <c r="H7" s="42" t="s">
        <v>25</v>
      </c>
      <c r="I7" s="42" t="s">
        <v>110</v>
      </c>
      <c r="J7" s="42">
        <v>20</v>
      </c>
      <c r="K7" s="47">
        <v>20</v>
      </c>
      <c r="L7" s="42" t="s">
        <v>113</v>
      </c>
      <c r="M7" s="47">
        <v>1.4</v>
      </c>
      <c r="N7" s="47">
        <f t="shared" si="0"/>
        <v>2800</v>
      </c>
      <c r="O7" s="42" t="s">
        <v>59</v>
      </c>
    </row>
    <row r="8" s="13" customFormat="1" ht="67" customHeight="1" spans="1:15">
      <c r="A8" s="41">
        <v>5</v>
      </c>
      <c r="B8" s="42" t="s">
        <v>114</v>
      </c>
      <c r="C8" s="42" t="s">
        <v>100</v>
      </c>
      <c r="D8" s="42" t="s">
        <v>115</v>
      </c>
      <c r="E8" s="42" t="s">
        <v>22</v>
      </c>
      <c r="F8" s="42" t="s">
        <v>23</v>
      </c>
      <c r="G8" s="42" t="s">
        <v>116</v>
      </c>
      <c r="H8" s="42" t="s">
        <v>25</v>
      </c>
      <c r="I8" s="42" t="s">
        <v>117</v>
      </c>
      <c r="J8" s="42">
        <v>20</v>
      </c>
      <c r="K8" s="47">
        <v>20</v>
      </c>
      <c r="L8" s="42" t="s">
        <v>118</v>
      </c>
      <c r="M8" s="43">
        <v>1.6</v>
      </c>
      <c r="N8" s="47">
        <f t="shared" si="0"/>
        <v>3200</v>
      </c>
      <c r="O8" s="42" t="s">
        <v>85</v>
      </c>
    </row>
    <row r="9" s="13" customFormat="1" ht="67" customHeight="1" spans="1:15">
      <c r="A9" s="41">
        <v>6</v>
      </c>
      <c r="B9" s="42" t="s">
        <v>119</v>
      </c>
      <c r="C9" s="42" t="s">
        <v>100</v>
      </c>
      <c r="D9" s="42" t="s">
        <v>115</v>
      </c>
      <c r="E9" s="42" t="s">
        <v>22</v>
      </c>
      <c r="F9" s="42" t="s">
        <v>23</v>
      </c>
      <c r="G9" s="42" t="s">
        <v>120</v>
      </c>
      <c r="H9" s="42" t="s">
        <v>25</v>
      </c>
      <c r="I9" s="42" t="s">
        <v>121</v>
      </c>
      <c r="J9" s="42">
        <v>20</v>
      </c>
      <c r="K9" s="47">
        <v>20</v>
      </c>
      <c r="L9" s="42" t="s">
        <v>122</v>
      </c>
      <c r="M9" s="43">
        <v>1.6</v>
      </c>
      <c r="N9" s="47">
        <f t="shared" si="0"/>
        <v>3200</v>
      </c>
      <c r="O9" s="42" t="s">
        <v>85</v>
      </c>
    </row>
    <row r="10" s="13" customFormat="1" ht="67" customHeight="1" spans="1:15">
      <c r="A10" s="41">
        <v>7</v>
      </c>
      <c r="B10" s="42" t="s">
        <v>123</v>
      </c>
      <c r="C10" s="42" t="s">
        <v>100</v>
      </c>
      <c r="D10" s="42" t="s">
        <v>124</v>
      </c>
      <c r="E10" s="42" t="s">
        <v>22</v>
      </c>
      <c r="F10" s="42" t="s">
        <v>23</v>
      </c>
      <c r="G10" s="42" t="s">
        <v>125</v>
      </c>
      <c r="H10" s="42" t="s">
        <v>25</v>
      </c>
      <c r="I10" s="42" t="s">
        <v>126</v>
      </c>
      <c r="J10" s="42">
        <v>20</v>
      </c>
      <c r="K10" s="47">
        <v>20</v>
      </c>
      <c r="L10" s="42" t="s">
        <v>118</v>
      </c>
      <c r="M10" s="47">
        <v>1.4</v>
      </c>
      <c r="N10" s="47">
        <f t="shared" si="0"/>
        <v>2800</v>
      </c>
      <c r="O10" s="42" t="s">
        <v>64</v>
      </c>
    </row>
    <row r="11" s="13" customFormat="1" ht="67" customHeight="1" spans="1:15">
      <c r="A11" s="41">
        <v>8</v>
      </c>
      <c r="B11" s="42" t="s">
        <v>127</v>
      </c>
      <c r="C11" s="42" t="s">
        <v>100</v>
      </c>
      <c r="D11" s="42" t="s">
        <v>128</v>
      </c>
      <c r="E11" s="42" t="s">
        <v>22</v>
      </c>
      <c r="F11" s="42" t="s">
        <v>23</v>
      </c>
      <c r="G11" s="42" t="s">
        <v>129</v>
      </c>
      <c r="H11" s="42" t="s">
        <v>25</v>
      </c>
      <c r="I11" s="42" t="s">
        <v>130</v>
      </c>
      <c r="J11" s="42">
        <v>20</v>
      </c>
      <c r="K11" s="47">
        <v>20</v>
      </c>
      <c r="L11" s="42" t="s">
        <v>131</v>
      </c>
      <c r="M11" s="47">
        <v>1.5</v>
      </c>
      <c r="N11" s="47">
        <f t="shared" si="0"/>
        <v>3000</v>
      </c>
      <c r="O11" s="42" t="s">
        <v>64</v>
      </c>
    </row>
    <row r="12" s="33" customFormat="1" ht="67" customHeight="1" spans="1:15">
      <c r="A12" s="43"/>
      <c r="B12" s="40" t="s">
        <v>132</v>
      </c>
      <c r="C12" s="43"/>
      <c r="D12" s="43"/>
      <c r="E12" s="43"/>
      <c r="F12" s="43"/>
      <c r="G12" s="43"/>
      <c r="H12" s="43"/>
      <c r="I12" s="43"/>
      <c r="J12" s="43"/>
      <c r="K12" s="43"/>
      <c r="L12" s="43"/>
      <c r="M12" s="43">
        <f>SUM(M4:M11)</f>
        <v>11.9</v>
      </c>
      <c r="N12" s="43">
        <f>SUM(N4:N11)</f>
        <v>23800</v>
      </c>
      <c r="O12" s="42"/>
    </row>
  </sheetData>
  <mergeCells count="6">
    <mergeCell ref="A1:O1"/>
    <mergeCell ref="B2:I2"/>
    <mergeCell ref="A2:A3"/>
    <mergeCell ref="M2:M3"/>
    <mergeCell ref="N2:N3"/>
    <mergeCell ref="O2:O3"/>
  </mergeCells>
  <dataValidations count="1">
    <dataValidation type="list" allowBlank="1" showInputMessage="1" showErrorMessage="1" sqref="O4 O5 O6 O7 O8:O9 O10:O12">
      <formula1>"重点落地,争取落地,可推进项目,重点筹划"</formula1>
    </dataValidation>
  </dataValidations>
  <pageMargins left="0.75" right="0.75" top="1" bottom="1" header="0.5" footer="0.5"/>
  <pageSetup paperSize="8" scale="74" orientation="landscape"/>
  <headerFooter/>
  <ignoredErrors>
    <ignoredError sqref="O4:O11" listDataValidation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7"/>
  <sheetViews>
    <sheetView view="pageLayout" zoomScale="70" zoomScaleNormal="100" topLeftCell="A13" workbookViewId="0">
      <selection activeCell="Q4" sqref="Q4"/>
    </sheetView>
  </sheetViews>
  <sheetFormatPr defaultColWidth="9" defaultRowHeight="15.75"/>
  <cols>
    <col min="1" max="1" width="8.525" style="13" customWidth="1"/>
    <col min="2" max="2" width="32.7916666666667" style="14" customWidth="1"/>
    <col min="3" max="3" width="7.625" style="10" hidden="1" customWidth="1"/>
    <col min="4" max="4" width="8.5" style="10" hidden="1" customWidth="1"/>
    <col min="5" max="5" width="21.875" style="10" customWidth="1"/>
    <col min="6" max="6" width="16.125" style="10" customWidth="1"/>
    <col min="7" max="7" width="57.6416666666667" style="10" customWidth="1"/>
    <col min="8" max="8" width="7.625" style="10" hidden="1" customWidth="1"/>
    <col min="9" max="9" width="45.2416666666667" style="10" customWidth="1"/>
    <col min="10" max="10" width="7.25" style="10" hidden="1" customWidth="1"/>
    <col min="11" max="11" width="31.6333333333333" style="10" customWidth="1"/>
    <col min="12" max="12" width="14.625" style="15" customWidth="1"/>
    <col min="13" max="13" width="25.425" style="10" customWidth="1"/>
    <col min="14" max="15" width="9" style="10" hidden="1" customWidth="1"/>
    <col min="16" max="16384" width="9" style="10"/>
  </cols>
  <sheetData>
    <row r="1" s="10" customFormat="1" ht="58" customHeight="1" spans="1:13">
      <c r="A1" s="16" t="s">
        <v>133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</row>
    <row r="2" s="11" customFormat="1" ht="46" customHeight="1" spans="1:13">
      <c r="A2" s="17" t="s">
        <v>134</v>
      </c>
      <c r="B2" s="18" t="s">
        <v>13</v>
      </c>
      <c r="C2" s="19"/>
      <c r="D2" s="20"/>
      <c r="E2" s="21" t="s">
        <v>135</v>
      </c>
      <c r="F2" s="21" t="s">
        <v>136</v>
      </c>
      <c r="G2" s="22" t="s">
        <v>137</v>
      </c>
      <c r="H2" s="23"/>
      <c r="I2" s="22" t="s">
        <v>138</v>
      </c>
      <c r="J2" s="29"/>
      <c r="K2" s="22" t="s">
        <v>139</v>
      </c>
      <c r="L2" s="30" t="s">
        <v>140</v>
      </c>
      <c r="M2" s="27" t="s">
        <v>37</v>
      </c>
    </row>
    <row r="3" s="10" customFormat="1" ht="54" customHeight="1" spans="1:14">
      <c r="A3" s="24">
        <v>1</v>
      </c>
      <c r="B3" s="25" t="s">
        <v>141</v>
      </c>
      <c r="C3" s="24">
        <v>1</v>
      </c>
      <c r="D3" s="24">
        <v>1</v>
      </c>
      <c r="E3" s="25" t="s">
        <v>142</v>
      </c>
      <c r="F3" s="24">
        <v>10.9</v>
      </c>
      <c r="G3" s="25" t="s">
        <v>143</v>
      </c>
      <c r="H3" s="24">
        <v>5</v>
      </c>
      <c r="I3" s="25" t="s">
        <v>144</v>
      </c>
      <c r="J3" s="24">
        <v>2.9</v>
      </c>
      <c r="K3" s="24" t="s">
        <v>145</v>
      </c>
      <c r="L3" s="31">
        <f t="shared" ref="L3:L15" si="0">H3*400</f>
        <v>2000</v>
      </c>
      <c r="M3" s="25" t="s">
        <v>56</v>
      </c>
      <c r="N3" s="10">
        <f>L3+L4+L13</f>
        <v>6400</v>
      </c>
    </row>
    <row r="4" s="10" customFormat="1" ht="54" customHeight="1" spans="1:13">
      <c r="A4" s="24">
        <v>2</v>
      </c>
      <c r="B4" s="25" t="s">
        <v>146</v>
      </c>
      <c r="C4" s="24"/>
      <c r="D4" s="24">
        <v>1</v>
      </c>
      <c r="E4" s="25" t="s">
        <v>142</v>
      </c>
      <c r="F4" s="24">
        <v>19.3</v>
      </c>
      <c r="G4" s="25" t="s">
        <v>147</v>
      </c>
      <c r="H4" s="24">
        <v>6</v>
      </c>
      <c r="I4" s="25" t="s">
        <v>148</v>
      </c>
      <c r="J4" s="24">
        <v>0.2</v>
      </c>
      <c r="K4" s="24" t="s">
        <v>145</v>
      </c>
      <c r="L4" s="31">
        <f t="shared" si="0"/>
        <v>2400</v>
      </c>
      <c r="M4" s="25" t="s">
        <v>56</v>
      </c>
    </row>
    <row r="5" s="10" customFormat="1" ht="54" customHeight="1" spans="1:15">
      <c r="A5" s="24">
        <v>3</v>
      </c>
      <c r="B5" s="25" t="s">
        <v>149</v>
      </c>
      <c r="C5" s="24"/>
      <c r="D5" s="24">
        <v>1</v>
      </c>
      <c r="E5" s="25" t="s">
        <v>142</v>
      </c>
      <c r="F5" s="24">
        <v>20</v>
      </c>
      <c r="G5" s="25" t="s">
        <v>150</v>
      </c>
      <c r="H5" s="24">
        <v>4</v>
      </c>
      <c r="I5" s="25" t="s">
        <v>151</v>
      </c>
      <c r="J5" s="24">
        <v>0.5</v>
      </c>
      <c r="K5" s="24" t="s">
        <v>145</v>
      </c>
      <c r="L5" s="31">
        <f t="shared" si="0"/>
        <v>1600</v>
      </c>
      <c r="M5" s="25" t="s">
        <v>59</v>
      </c>
      <c r="N5" s="10">
        <f>L5+L6+L7+L9</f>
        <v>8000</v>
      </c>
      <c r="O5" s="10">
        <f>N5+[1]农村基层防汛预报预警体系建设!F12</f>
        <v>13714.3</v>
      </c>
    </row>
    <row r="6" s="10" customFormat="1" ht="54" customHeight="1" spans="1:13">
      <c r="A6" s="24">
        <v>4</v>
      </c>
      <c r="B6" s="25" t="s">
        <v>152</v>
      </c>
      <c r="C6" s="24"/>
      <c r="D6" s="24">
        <v>1</v>
      </c>
      <c r="E6" s="25" t="s">
        <v>153</v>
      </c>
      <c r="F6" s="24">
        <v>46</v>
      </c>
      <c r="G6" s="25" t="s">
        <v>154</v>
      </c>
      <c r="H6" s="24">
        <v>5</v>
      </c>
      <c r="I6" s="25" t="s">
        <v>155</v>
      </c>
      <c r="J6" s="24">
        <v>0.2</v>
      </c>
      <c r="K6" s="24" t="s">
        <v>145</v>
      </c>
      <c r="L6" s="31">
        <f t="shared" si="0"/>
        <v>2000</v>
      </c>
      <c r="M6" s="25" t="s">
        <v>59</v>
      </c>
    </row>
    <row r="7" s="10" customFormat="1" ht="54" customHeight="1" spans="1:13">
      <c r="A7" s="24">
        <v>5</v>
      </c>
      <c r="B7" s="25" t="s">
        <v>156</v>
      </c>
      <c r="C7" s="24"/>
      <c r="D7" s="24">
        <v>1</v>
      </c>
      <c r="E7" s="25" t="s">
        <v>153</v>
      </c>
      <c r="F7" s="24">
        <v>63.1</v>
      </c>
      <c r="G7" s="25" t="s">
        <v>147</v>
      </c>
      <c r="H7" s="24">
        <v>6</v>
      </c>
      <c r="I7" s="25" t="s">
        <v>157</v>
      </c>
      <c r="J7" s="24">
        <v>0.4</v>
      </c>
      <c r="K7" s="24" t="s">
        <v>145</v>
      </c>
      <c r="L7" s="31">
        <f t="shared" si="0"/>
        <v>2400</v>
      </c>
      <c r="M7" s="25" t="s">
        <v>59</v>
      </c>
    </row>
    <row r="8" s="10" customFormat="1" ht="54" customHeight="1" spans="1:14">
      <c r="A8" s="24">
        <v>6</v>
      </c>
      <c r="B8" s="25" t="s">
        <v>158</v>
      </c>
      <c r="C8" s="24"/>
      <c r="D8" s="24">
        <v>1</v>
      </c>
      <c r="E8" s="25" t="s">
        <v>153</v>
      </c>
      <c r="F8" s="24">
        <v>21.6</v>
      </c>
      <c r="G8" s="25" t="s">
        <v>154</v>
      </c>
      <c r="H8" s="24">
        <v>5</v>
      </c>
      <c r="I8" s="25" t="s">
        <v>159</v>
      </c>
      <c r="J8" s="24">
        <v>0.2</v>
      </c>
      <c r="K8" s="24" t="s">
        <v>145</v>
      </c>
      <c r="L8" s="31">
        <f t="shared" si="0"/>
        <v>2000</v>
      </c>
      <c r="M8" s="25" t="s">
        <v>85</v>
      </c>
      <c r="N8" s="10">
        <f>L8+L10+L11</f>
        <v>5600</v>
      </c>
    </row>
    <row r="9" s="10" customFormat="1" ht="54" customHeight="1" spans="1:13">
      <c r="A9" s="24">
        <v>7</v>
      </c>
      <c r="B9" s="25" t="s">
        <v>160</v>
      </c>
      <c r="C9" s="24"/>
      <c r="D9" s="24">
        <v>1</v>
      </c>
      <c r="E9" s="25" t="s">
        <v>153</v>
      </c>
      <c r="F9" s="24">
        <v>39.4</v>
      </c>
      <c r="G9" s="25" t="s">
        <v>154</v>
      </c>
      <c r="H9" s="24">
        <v>5</v>
      </c>
      <c r="I9" s="25" t="s">
        <v>161</v>
      </c>
      <c r="J9" s="24">
        <v>0.3</v>
      </c>
      <c r="K9" s="24" t="s">
        <v>145</v>
      </c>
      <c r="L9" s="31">
        <f t="shared" si="0"/>
        <v>2000</v>
      </c>
      <c r="M9" s="25" t="s">
        <v>59</v>
      </c>
    </row>
    <row r="10" s="10" customFormat="1" ht="54" customHeight="1" spans="1:13">
      <c r="A10" s="24">
        <v>8</v>
      </c>
      <c r="B10" s="25" t="s">
        <v>162</v>
      </c>
      <c r="C10" s="24"/>
      <c r="D10" s="24">
        <v>1</v>
      </c>
      <c r="E10" s="25" t="s">
        <v>153</v>
      </c>
      <c r="F10" s="24">
        <v>44.9</v>
      </c>
      <c r="G10" s="25" t="s">
        <v>150</v>
      </c>
      <c r="H10" s="24">
        <v>4</v>
      </c>
      <c r="I10" s="25" t="s">
        <v>159</v>
      </c>
      <c r="J10" s="24">
        <v>0.2</v>
      </c>
      <c r="K10" s="24" t="s">
        <v>145</v>
      </c>
      <c r="L10" s="31">
        <f t="shared" si="0"/>
        <v>1600</v>
      </c>
      <c r="M10" s="25" t="s">
        <v>85</v>
      </c>
    </row>
    <row r="11" s="10" customFormat="1" ht="54" customHeight="1" spans="1:13">
      <c r="A11" s="24">
        <v>9</v>
      </c>
      <c r="B11" s="25" t="s">
        <v>163</v>
      </c>
      <c r="C11" s="24"/>
      <c r="D11" s="24">
        <v>1</v>
      </c>
      <c r="E11" s="25" t="s">
        <v>153</v>
      </c>
      <c r="F11" s="24">
        <v>32.6</v>
      </c>
      <c r="G11" s="25" t="s">
        <v>154</v>
      </c>
      <c r="H11" s="24">
        <v>5</v>
      </c>
      <c r="I11" s="25" t="s">
        <v>155</v>
      </c>
      <c r="J11" s="24">
        <v>0.2</v>
      </c>
      <c r="K11" s="24" t="s">
        <v>145</v>
      </c>
      <c r="L11" s="31">
        <f t="shared" si="0"/>
        <v>2000</v>
      </c>
      <c r="M11" s="25" t="s">
        <v>85</v>
      </c>
    </row>
    <row r="12" s="10" customFormat="1" ht="54" customHeight="1" spans="1:14">
      <c r="A12" s="24">
        <v>10</v>
      </c>
      <c r="B12" s="25" t="s">
        <v>164</v>
      </c>
      <c r="C12" s="24"/>
      <c r="D12" s="24">
        <v>1</v>
      </c>
      <c r="E12" s="25" t="s">
        <v>153</v>
      </c>
      <c r="F12" s="24">
        <v>43</v>
      </c>
      <c r="G12" s="25" t="s">
        <v>154</v>
      </c>
      <c r="H12" s="24">
        <v>5</v>
      </c>
      <c r="I12" s="25" t="s">
        <v>165</v>
      </c>
      <c r="J12" s="24">
        <v>0.2</v>
      </c>
      <c r="K12" s="24" t="s">
        <v>145</v>
      </c>
      <c r="L12" s="31">
        <f t="shared" si="0"/>
        <v>2000</v>
      </c>
      <c r="M12" s="25" t="s">
        <v>64</v>
      </c>
      <c r="N12" s="10">
        <f>L12+L14+L15</f>
        <v>5200</v>
      </c>
    </row>
    <row r="13" s="10" customFormat="1" ht="54" customHeight="1" spans="1:13">
      <c r="A13" s="24">
        <v>11</v>
      </c>
      <c r="B13" s="25" t="s">
        <v>166</v>
      </c>
      <c r="C13" s="24"/>
      <c r="D13" s="24">
        <v>1</v>
      </c>
      <c r="E13" s="25" t="s">
        <v>153</v>
      </c>
      <c r="F13" s="24">
        <v>24.3</v>
      </c>
      <c r="G13" s="25" t="s">
        <v>154</v>
      </c>
      <c r="H13" s="24">
        <v>5</v>
      </c>
      <c r="I13" s="25" t="s">
        <v>165</v>
      </c>
      <c r="J13" s="24">
        <v>0.2</v>
      </c>
      <c r="K13" s="24" t="s">
        <v>145</v>
      </c>
      <c r="L13" s="31">
        <f t="shared" si="0"/>
        <v>2000</v>
      </c>
      <c r="M13" s="25" t="s">
        <v>56</v>
      </c>
    </row>
    <row r="14" s="10" customFormat="1" ht="54" customHeight="1" spans="1:13">
      <c r="A14" s="24">
        <v>12</v>
      </c>
      <c r="B14" s="25" t="s">
        <v>167</v>
      </c>
      <c r="C14" s="24"/>
      <c r="D14" s="24">
        <v>1</v>
      </c>
      <c r="E14" s="25" t="s">
        <v>142</v>
      </c>
      <c r="F14" s="24">
        <v>24.3</v>
      </c>
      <c r="G14" s="25" t="s">
        <v>150</v>
      </c>
      <c r="H14" s="24">
        <v>4</v>
      </c>
      <c r="I14" s="25" t="s">
        <v>168</v>
      </c>
      <c r="J14" s="24">
        <v>0.6</v>
      </c>
      <c r="K14" s="24" t="s">
        <v>145</v>
      </c>
      <c r="L14" s="31">
        <f t="shared" si="0"/>
        <v>1600</v>
      </c>
      <c r="M14" s="25" t="s">
        <v>64</v>
      </c>
    </row>
    <row r="15" s="10" customFormat="1" ht="54" customHeight="1" spans="1:13">
      <c r="A15" s="24">
        <v>13</v>
      </c>
      <c r="B15" s="25" t="s">
        <v>169</v>
      </c>
      <c r="C15" s="24"/>
      <c r="D15" s="24">
        <v>1</v>
      </c>
      <c r="E15" s="25" t="s">
        <v>142</v>
      </c>
      <c r="F15" s="24">
        <v>19.1</v>
      </c>
      <c r="G15" s="25" t="s">
        <v>150</v>
      </c>
      <c r="H15" s="24">
        <v>4</v>
      </c>
      <c r="I15" s="25" t="s">
        <v>170</v>
      </c>
      <c r="J15" s="24">
        <v>0.2</v>
      </c>
      <c r="K15" s="24" t="s">
        <v>145</v>
      </c>
      <c r="L15" s="31">
        <f t="shared" si="0"/>
        <v>1600</v>
      </c>
      <c r="M15" s="25" t="s">
        <v>64</v>
      </c>
    </row>
    <row r="16" s="12" customFormat="1" ht="54" customHeight="1" spans="1:13">
      <c r="A16" s="26"/>
      <c r="B16" s="27" t="s">
        <v>171</v>
      </c>
      <c r="C16" s="26">
        <v>1</v>
      </c>
      <c r="D16" s="26">
        <v>40</v>
      </c>
      <c r="E16" s="28"/>
      <c r="F16" s="28"/>
      <c r="G16" s="27" t="s">
        <v>172</v>
      </c>
      <c r="H16" s="27"/>
      <c r="I16" s="27" t="s">
        <v>173</v>
      </c>
      <c r="J16" s="27"/>
      <c r="K16" s="26"/>
      <c r="L16" s="32">
        <f>SUM(L3:L15)</f>
        <v>25200</v>
      </c>
      <c r="M16" s="26"/>
    </row>
    <row r="17" s="10" customFormat="1" spans="1:12">
      <c r="A17" s="13"/>
      <c r="B17" s="14"/>
      <c r="L17" s="15"/>
    </row>
  </sheetData>
  <mergeCells count="1">
    <mergeCell ref="A1:M1"/>
  </mergeCells>
  <dataValidations count="1">
    <dataValidation type="list" allowBlank="1" showInputMessage="1" showErrorMessage="1" sqref="M3 M4 M5 M8 M9 M12 M13 M6:M7 M10:M11 M14:M15">
      <formula1>"重点落地,争取落地,可推进项目,重点筹划"</formula1>
    </dataValidation>
  </dataValidations>
  <pageMargins left="0.75" right="0.75" top="1" bottom="1" header="0.5" footer="0.5"/>
  <pageSetup paperSize="8" scale="75" orientation="landscape"/>
  <headerFooter/>
  <ignoredErrors>
    <ignoredError sqref="M3:M15" listDataValidation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2"/>
  <sheetViews>
    <sheetView tabSelected="1" view="pageLayout" zoomScaleNormal="100" workbookViewId="0">
      <selection activeCell="E21" sqref="E21"/>
    </sheetView>
  </sheetViews>
  <sheetFormatPr defaultColWidth="9" defaultRowHeight="13.5" outlineLevelCol="5"/>
  <cols>
    <col min="1" max="2" width="15.8916666666667" customWidth="1"/>
    <col min="3" max="3" width="11" customWidth="1"/>
    <col min="4" max="4" width="11.275" customWidth="1"/>
    <col min="5" max="6" width="15.8916666666667" customWidth="1"/>
  </cols>
  <sheetData>
    <row r="1" ht="22" customHeight="1" spans="1:6">
      <c r="A1" s="4" t="s">
        <v>174</v>
      </c>
      <c r="B1" s="5"/>
      <c r="C1" s="5"/>
      <c r="D1" s="5"/>
      <c r="E1" s="5"/>
      <c r="F1" s="5"/>
    </row>
    <row r="2" ht="22" customHeight="1" spans="1:6">
      <c r="A2" s="4" t="s">
        <v>134</v>
      </c>
      <c r="B2" s="4" t="s">
        <v>13</v>
      </c>
      <c r="C2" s="4" t="s">
        <v>175</v>
      </c>
      <c r="D2" s="4" t="s">
        <v>176</v>
      </c>
      <c r="E2" s="4" t="s">
        <v>177</v>
      </c>
      <c r="F2" s="4" t="s">
        <v>178</v>
      </c>
    </row>
    <row r="3" ht="22" customHeight="1" spans="1:6">
      <c r="A3" s="6">
        <v>1</v>
      </c>
      <c r="B3" s="7" t="s">
        <v>179</v>
      </c>
      <c r="C3" s="7" t="s">
        <v>180</v>
      </c>
      <c r="D3" s="8">
        <v>80</v>
      </c>
      <c r="E3" s="8">
        <v>30000</v>
      </c>
      <c r="F3" s="8">
        <f t="shared" ref="F3:F11" si="0">D3*E3/10000</f>
        <v>240</v>
      </c>
    </row>
    <row r="4" ht="22" customHeight="1" spans="1:6">
      <c r="A4" s="6">
        <v>2</v>
      </c>
      <c r="B4" s="7" t="s">
        <v>181</v>
      </c>
      <c r="C4" s="7" t="s">
        <v>180</v>
      </c>
      <c r="D4" s="8">
        <v>30</v>
      </c>
      <c r="E4" s="8">
        <v>180000</v>
      </c>
      <c r="F4" s="8">
        <f t="shared" si="0"/>
        <v>540</v>
      </c>
    </row>
    <row r="5" ht="22" customHeight="1" spans="1:6">
      <c r="A5" s="6">
        <v>3</v>
      </c>
      <c r="B5" s="7" t="s">
        <v>182</v>
      </c>
      <c r="C5" s="7" t="s">
        <v>180</v>
      </c>
      <c r="D5" s="8">
        <v>150</v>
      </c>
      <c r="E5" s="8">
        <v>1500</v>
      </c>
      <c r="F5" s="8">
        <f t="shared" si="0"/>
        <v>22.5</v>
      </c>
    </row>
    <row r="6" ht="22" customHeight="1" spans="1:6">
      <c r="A6" s="6">
        <v>4</v>
      </c>
      <c r="B6" s="7" t="s">
        <v>183</v>
      </c>
      <c r="C6" s="7" t="s">
        <v>184</v>
      </c>
      <c r="D6" s="8">
        <v>600</v>
      </c>
      <c r="E6" s="8">
        <v>4000</v>
      </c>
      <c r="F6" s="8">
        <f t="shared" si="0"/>
        <v>240</v>
      </c>
    </row>
    <row r="7" ht="22" customHeight="1" spans="1:6">
      <c r="A7" s="6">
        <v>5</v>
      </c>
      <c r="B7" s="7" t="s">
        <v>185</v>
      </c>
      <c r="C7" s="7" t="s">
        <v>180</v>
      </c>
      <c r="D7" s="8">
        <v>1300</v>
      </c>
      <c r="E7" s="8">
        <v>260</v>
      </c>
      <c r="F7" s="8">
        <f t="shared" si="0"/>
        <v>33.8</v>
      </c>
    </row>
    <row r="8" ht="22" customHeight="1" spans="1:6">
      <c r="A8" s="6">
        <v>6</v>
      </c>
      <c r="B8" s="7" t="s">
        <v>186</v>
      </c>
      <c r="C8" s="7" t="s">
        <v>184</v>
      </c>
      <c r="D8" s="8">
        <v>18</v>
      </c>
      <c r="E8" s="8">
        <v>30000</v>
      </c>
      <c r="F8" s="8">
        <f t="shared" si="0"/>
        <v>54</v>
      </c>
    </row>
    <row r="9" ht="22" customHeight="1" spans="1:6">
      <c r="A9" s="6">
        <v>7</v>
      </c>
      <c r="B9" s="7" t="s">
        <v>187</v>
      </c>
      <c r="C9" s="7" t="s">
        <v>180</v>
      </c>
      <c r="D9" s="8">
        <v>203</v>
      </c>
      <c r="E9" s="8">
        <v>200000</v>
      </c>
      <c r="F9" s="8">
        <f t="shared" si="0"/>
        <v>4060</v>
      </c>
    </row>
    <row r="10" ht="22" customHeight="1" spans="1:6">
      <c r="A10" s="6">
        <v>8</v>
      </c>
      <c r="B10" s="7" t="s">
        <v>188</v>
      </c>
      <c r="C10" s="7" t="s">
        <v>189</v>
      </c>
      <c r="D10" s="8">
        <v>1</v>
      </c>
      <c r="E10" s="8">
        <v>2000000</v>
      </c>
      <c r="F10" s="8">
        <f t="shared" si="0"/>
        <v>200</v>
      </c>
    </row>
    <row r="11" ht="22" customHeight="1" spans="1:6">
      <c r="A11" s="6">
        <v>9</v>
      </c>
      <c r="B11" s="7" t="s">
        <v>190</v>
      </c>
      <c r="C11" s="7" t="s">
        <v>191</v>
      </c>
      <c r="D11" s="8">
        <v>18</v>
      </c>
      <c r="E11" s="8">
        <v>180000</v>
      </c>
      <c r="F11" s="8">
        <f t="shared" si="0"/>
        <v>324</v>
      </c>
    </row>
    <row r="12" ht="22" customHeight="1" spans="1:6">
      <c r="A12" s="4" t="s">
        <v>171</v>
      </c>
      <c r="B12" s="5"/>
      <c r="C12" s="5"/>
      <c r="D12" s="5"/>
      <c r="E12" s="5"/>
      <c r="F12" s="9">
        <f>SUM(F3:F11)</f>
        <v>5714.3</v>
      </c>
    </row>
  </sheetData>
  <mergeCells count="2">
    <mergeCell ref="A1:F1"/>
    <mergeCell ref="A12:E12"/>
  </mergeCells>
  <pageMargins left="0.75" right="0.75" top="1" bottom="1" header="0.5" footer="0.5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C6:G6"/>
  <sheetViews>
    <sheetView workbookViewId="0">
      <selection activeCell="A6" sqref="$A6:$XFD6"/>
    </sheetView>
  </sheetViews>
  <sheetFormatPr defaultColWidth="9" defaultRowHeight="13.5" outlineLevelRow="5" outlineLevelCol="6"/>
  <sheetData>
    <row r="6" ht="90" customHeight="1" spans="3:7">
      <c r="C6" s="1" t="s">
        <v>28</v>
      </c>
      <c r="D6" s="2"/>
      <c r="E6" s="2"/>
      <c r="F6" s="2"/>
      <c r="G6" s="3"/>
    </row>
  </sheetData>
  <mergeCells count="1">
    <mergeCell ref="C6:G6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汉江干流</vt:lpstr>
      <vt:lpstr>主要支流</vt:lpstr>
      <vt:lpstr>中小河流工程</vt:lpstr>
      <vt:lpstr>山洪沟</vt:lpstr>
      <vt:lpstr>农村基层防汛预报预警体系建设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</dc:creator>
  <cp:lastModifiedBy>欧尚广告～陈孝兵</cp:lastModifiedBy>
  <dcterms:created xsi:type="dcterms:W3CDTF">2020-10-09T00:39:00Z</dcterms:created>
  <dcterms:modified xsi:type="dcterms:W3CDTF">2022-07-30T04:26:39Z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2052-11.1.0.11875</vt:lpwstr>
  </property>
  <property fmtid="{D5CDD505-2E9C-101B-9397-08002B2CF9AE}" pid="3" name="KSOReadingLayout">
    <vt:bool>false</vt:bool>
  </property>
  <property fmtid="{D5CDD505-2E9C-101B-9397-08002B2CF9AE}" pid="4" name="ICV">
    <vt:lpwstr>E23E25916AEF456C8B142868844B7A71</vt:lpwstr>
  </property>
</Properties>
</file>